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ly Report\01 - January 2025 - Report Sections\Status of Funds\04 - Graphics Sent to Excel Ref Files\FY25Q1\"/>
    </mc:Choice>
  </mc:AlternateContent>
  <xr:revisionPtr revIDLastSave="0" documentId="13_ncr:1_{5792E681-6262-48AB-9FC5-97A1302CCF8A}" xr6:coauthVersionLast="47" xr6:coauthVersionMax="47" xr10:uidLastSave="{00000000-0000-0000-0000-000000000000}"/>
  <bookViews>
    <workbookView xWindow="1020" yWindow="130" windowWidth="17710" windowHeight="10170" xr2:uid="{00000000-000D-0000-FFFF-FFFF00000000}"/>
  </bookViews>
  <sheets>
    <sheet name="FY25Q1-graphic" sheetId="1" r:id="rId1"/>
    <sheet name="Sheet1" sheetId="2" r:id="rId2"/>
    <sheet name="Sheet2" sheetId="3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" i="3" l="1"/>
  <c r="Z54" i="3"/>
  <c r="Y54" i="3"/>
  <c r="X54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C52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<sst xmlns="http://schemas.openxmlformats.org/spreadsheetml/2006/main" count="242" uniqueCount="87">
  <si>
    <t>TABLE F.13</t>
  </si>
  <si>
    <r>
      <rPr>
        <sz val="11"/>
        <rFont val="ITCFranklinGothicStd-Demi"/>
      </rPr>
      <t xml:space="preserve">ANNUAL U.S. APPROPRIATIONS MADE AVAILABLE FOR AFGHANISTAN RECONSTRUCTION PRE- AND POST-WITHDRAWAL – FY 2002 TO DECEMBER 31, 2024 </t>
    </r>
    <r>
      <rPr>
        <sz val="9"/>
        <rFont val="ITCFranklinGothicStd-Demi"/>
      </rPr>
      <t>(IN MILLIONS)</t>
    </r>
  </si>
  <si>
    <t>U.S. Funding Sources</t>
  </si>
  <si>
    <t>Agency</t>
  </si>
  <si>
    <t>Total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</si>
  <si>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</si>
  <si>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</si>
  <si>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</si>
  <si>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</si>
  <si>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</si>
  <si>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</si>
  <si>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</si>
  <si>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</si>
  <si>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</si>
  <si>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</si>
  <si>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</si>
  <si>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</si>
  <si>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</si>
  <si>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</si>
  <si>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</si>
  <si>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</si>
  <si>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</si>
  <si>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</si>
  <si>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</si>
  <si>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</si>
  <si>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</si>
  <si>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</si>
  <si>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</si>
  <si>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FY 2025</t>
  </si>
  <si>
    <t>Security</t>
  </si>
  <si>
    <t>Afghanistan Security Forces Fund (ASFF, ex FMS Trust Fund*)</t>
  </si>
  <si>
    <t>DOD</t>
  </si>
  <si>
    <t>Train and Equip (T&amp;E)</t>
  </si>
  <si>
    <t>Foreign Military Financing (FMF)</t>
  </si>
  <si>
    <t>State</t>
  </si>
  <si>
    <t>International Military Education and Training (IMET)</t>
  </si>
  <si>
    <t>Voluntary Peacekeeping (PKO)</t>
  </si>
  <si>
    <t>Afghanistan Freedom Support Act (AFSA)</t>
  </si>
  <si>
    <t>Drug Interdiction and Counter-Drug Activities (DICDA)</t>
  </si>
  <si>
    <t>NATO Resolute Support Mission (RSM)</t>
  </si>
  <si>
    <t>Military Base and Equipment Transfers (FERP, FEPP, EDA &amp; ACSA)</t>
  </si>
  <si>
    <t>Total – Security</t>
  </si>
  <si>
    <t>Development</t>
  </si>
  <si>
    <t>Commanders’ Emergency Response Program (CERP)</t>
  </si>
  <si>
    <t>Afghanistan Infrastructure Fund (AIF)</t>
  </si>
  <si>
    <t>Task Force for Business and Stability Operations (TFBSO)</t>
  </si>
  <si>
    <t>Economic Support Fund (ESF)</t>
  </si>
  <si>
    <t>USAID</t>
  </si>
  <si>
    <t>Development Assistance (DA)</t>
  </si>
  <si>
    <t>Global Health Programs (GHP)</t>
  </si>
  <si>
    <t>Commodity Credit Corp (CCC)</t>
  </si>
  <si>
    <t>USAID-Other (Other)</t>
  </si>
  <si>
    <t>Non-Proliferation, Antiterrorism, Demining &amp; Related Programs (NADR)</t>
  </si>
  <si>
    <t>International Narcotics Control and Law Enforcement (INCLE)</t>
  </si>
  <si>
    <t>Human Rights and Democracy Fund (HRDF)</t>
  </si>
  <si>
    <t>Educational and Cultural Exchange Programs (ECE)</t>
  </si>
  <si>
    <t>Contributions to International Organizations (CIO)</t>
  </si>
  <si>
    <t>U.S. International Development Finance Corporation (DFC)</t>
  </si>
  <si>
    <t>DFC</t>
  </si>
  <si>
    <t>U.S. Agency for Global Media (USAGM)</t>
  </si>
  <si>
    <t>USAGM</t>
  </si>
  <si>
    <t>Drug Enforcement Administration (DEA)</t>
  </si>
  <si>
    <t>DOJ</t>
  </si>
  <si>
    <t>Total – Development</t>
  </si>
  <si>
    <t>Humanitarian</t>
  </si>
  <si>
    <t>Pub. L. No. 480 Title II</t>
  </si>
  <si>
    <t>International Disaster Assistance (IDA)</t>
  </si>
  <si>
    <t>Transition Initiatives (TI)</t>
  </si>
  <si>
    <t>Migration and Refugee Assistance (MRA and ERMA)</t>
  </si>
  <si>
    <t>USDA Programs (Title I, §416(b), FFP, FFE, ET, and PRTA)</t>
  </si>
  <si>
    <t>USDA</t>
  </si>
  <si>
    <t xml:space="preserve">Total – Humanitarian      </t>
  </si>
  <si>
    <t>Agency Operations</t>
  </si>
  <si>
    <t>Diplomatic Programs, including Worldwide Security Protection (DP)</t>
  </si>
  <si>
    <t>Embassy Security, Construction, &amp; Maintenance (ESCM) - Capital Costs</t>
  </si>
  <si>
    <t>Embassy Security, Construction, &amp; Maintenance (ESCM) - Operations</t>
  </si>
  <si>
    <t>USAID Operating Expenses (OE)</t>
  </si>
  <si>
    <t>USAID Office of Inspector General (USAID OIG)</t>
  </si>
  <si>
    <t>State Office of Inspector General (State OIG)</t>
  </si>
  <si>
    <t>Special Inspector General for Afghanistan Reconstruction (SIGAR)</t>
  </si>
  <si>
    <t>SIGAR</t>
  </si>
  <si>
    <t>Total – Agency Operations</t>
  </si>
  <si>
    <t xml:space="preserve"> </t>
  </si>
  <si>
    <t>Total Funding</t>
  </si>
  <si>
    <t>Note: *ASFF balances do not reflect net transfers to the FMS Trust Fund.</t>
  </si>
  <si>
    <t>$-</t>
  </si>
  <si>
    <t xml:space="preserve">$-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</si>
</sst>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"/>
  </numFmts>
  <fonts count="18"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sz val="8"/>
      <name val="ITCFranklinGothicStd-Book"/>
    </font>
    <font>
      <sz val="11"/>
      <name val="ITCFranklinGothicStd-Demi"/>
    </font>
    <font>
      <sz val="9"/>
      <name val="ITCFranklinGothicStd-Demi"/>
    </font>
    <font>
      <sz val="10"/>
      <name val="ITCFranklinGothicStd-Demi"/>
    </font>
    <font>
      <sz val="10"/>
      <color rgb="FF000000"/>
      <name val="ITCFranklinGothicStd-MdCd"/>
    </font>
    <font>
      <sz val="8"/>
      <name val="ITCFranklinGothicStd-MdCd"/>
    </font>
    <font>
      <sz val="8"/>
      <name val="ITCFranklinGothicStd-BkCd"/>
    </font>
    <font>
      <sz val="8"/>
      <color rgb="FF000000"/>
      <name val="ITCFranklinGothicStd-BkCd"/>
    </font>
    <font>
      <sz val="10"/>
      <color rgb="FF000000"/>
      <name val="ITCFranklinGothicStd-BkCd"/>
    </font>
    <font>
      <sz val="8"/>
      <name val="ITCFranklinGothicStd-Demi"/>
    </font>
    <font>
      <sz val="10"/>
      <color rgb="FF000000"/>
      <name val="ITCFranklinGothicStd-Demi"/>
    </font>
    <font>
      <sz val="8"/>
      <name val="ITCFranklinGothicStd-DmCd"/>
    </font>
    <font>
      <sz val="10"/>
      <color rgb="FF000000"/>
      <name val="ITCFranklinGothicStd-DmCd"/>
    </font>
    <font>
      <sz val="8"/>
      <color rgb="FF000000"/>
      <name val="ITCFranklinGothicStd-DmCd"/>
    </font>
    <font>
      <sz val="10"/>
      <color rgb="FF000000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4DEC5"/>
      </patternFill>
    </fill>
    <fill>
      <patternFill patternType="solid">
        <fgColor rgb="FFF7F5EE"/>
      </patternFill>
    </fill>
    <fill>
      <patternFill patternType="solid">
        <fgColor rgb="FFE4DEC5"/>
        <bgColor indexed="64"/>
      </patternFill>
    </fill>
    <fill>
      <patternFill patternType="solid">
        <fgColor rgb="FFF7F5EE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0" fontId="17" fillId="0" borderId="0"/>
    <xf numFmtId="44" fontId="16" fillId="0" borderId="0" applyFont="0" applyFill="0" applyBorder="0" applyAlignment="0" applyProtection="0"/>
  </cellStyleXfs>
  <cellXfs count="9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right" wrapText="1"/>
    </xf>
    <xf numFmtId="0" fontId="14" fillId="0" borderId="0" xfId="0" applyFont="1" applyAlignment="1">
      <alignment horizontal="left" vertical="top"/>
    </xf>
    <xf numFmtId="0" fontId="13" fillId="2" borderId="4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" fontId="15" fillId="2" borderId="3" xfId="0" applyNumberFormat="1" applyFont="1" applyFill="1" applyBorder="1" applyAlignment="1">
      <alignment vertical="top" shrinkToFit="1"/>
    </xf>
    <xf numFmtId="164" fontId="11" fillId="2" borderId="3" xfId="0" applyNumberFormat="1" applyFont="1" applyFill="1" applyBorder="1" applyAlignment="1">
      <alignment vertical="top" shrinkToFit="1"/>
    </xf>
    <xf numFmtId="0" fontId="6" fillId="0" borderId="2" xfId="0" applyFont="1" applyBorder="1" applyAlignment="1">
      <alignment horizontal="right" wrapText="1"/>
    </xf>
    <xf numFmtId="43" fontId="8" fillId="3" borderId="3" xfId="0" applyNumberFormat="1" applyFont="1" applyFill="1" applyBorder="1" applyAlignment="1">
      <alignment horizontal="right" vertical="top" wrapText="1"/>
    </xf>
    <xf numFmtId="43" fontId="8" fillId="0" borderId="3" xfId="0" applyNumberFormat="1" applyFont="1" applyBorder="1" applyAlignment="1">
      <alignment horizontal="right" vertical="top" wrapText="1"/>
    </xf>
    <xf numFmtId="43" fontId="9" fillId="0" borderId="3" xfId="0" applyNumberFormat="1" applyFont="1" applyBorder="1" applyAlignment="1">
      <alignment horizontal="right" vertical="top" shrinkToFit="1"/>
    </xf>
    <xf numFmtId="43" fontId="9" fillId="3" borderId="3" xfId="0" applyNumberFormat="1" applyFont="1" applyFill="1" applyBorder="1" applyAlignment="1">
      <alignment horizontal="right" vertical="top" shrinkToFit="1"/>
    </xf>
    <xf numFmtId="43" fontId="9" fillId="0" borderId="1" xfId="0" applyNumberFormat="1" applyFont="1" applyBorder="1" applyAlignment="1">
      <alignment horizontal="right" vertical="top" shrinkToFit="1"/>
    </xf>
    <xf numFmtId="43" fontId="15" fillId="2" borderId="3" xfId="0" applyNumberFormat="1" applyFont="1" applyFill="1" applyBorder="1" applyAlignment="1">
      <alignment horizontal="right" vertical="top" shrinkToFit="1"/>
    </xf>
    <xf numFmtId="0" fontId="13" fillId="2" borderId="5" xfId="0" applyFont="1" applyFill="1" applyBorder="1" applyAlignment="1">
      <alignment horizontal="right" wrapText="1"/>
    </xf>
    <xf numFmtId="43" fontId="0" fillId="0" borderId="0" xfId="0" applyNumberFormat="1" applyAlignment="1">
      <alignment horizontal="left" vertical="top"/>
    </xf>
    <xf numFmtId="43" fontId="8" fillId="0" borderId="1" xfId="0" applyNumberFormat="1" applyFont="1" applyBorder="1" applyAlignment="1">
      <alignment horizontal="right" vertical="top" wrapText="1"/>
    </xf>
    <xf numFmtId="43" fontId="15" fillId="2" borderId="4" xfId="0" applyNumberFormat="1" applyFont="1" applyFill="1" applyBorder="1" applyAlignment="1">
      <alignment horizontal="right" vertical="top" shrinkToFit="1"/>
    </xf>
    <xf numFmtId="44" fontId="11" fillId="2" borderId="3" xfId="0" applyNumberFormat="1" applyFont="1" applyFill="1" applyBorder="1" applyAlignment="1">
      <alignment horizontal="right" vertical="top" shrinkToFit="1"/>
    </xf>
    <xf numFmtId="43" fontId="13" fillId="2" borderId="3" xfId="0" applyNumberFormat="1" applyFont="1" applyFill="1" applyBorder="1" applyAlignment="1">
      <alignment horizontal="right" vertical="top" wrapText="1"/>
    </xf>
    <xf numFmtId="43" fontId="8" fillId="0" borderId="3" xfId="0" applyNumberFormat="1" applyFont="1" applyFill="1" applyBorder="1" applyAlignment="1">
      <alignment horizontal="right" vertical="top" wrapText="1"/>
    </xf>
    <xf numFmtId="43" fontId="15" fillId="2" borderId="3" xfId="0" applyNumberFormat="1" applyFont="1" applyFill="1" applyBorder="1" applyAlignment="1">
      <alignment vertical="top" shrinkToFit="1"/>
    </xf>
    <xf numFmtId="43" fontId="9" fillId="0" borderId="3" xfId="0" applyNumberFormat="1" applyFont="1" applyFill="1" applyBorder="1" applyAlignment="1">
      <alignment horizontal="right" vertical="top" shrinkToFit="1"/>
    </xf>
    <xf numFmtId="43" fontId="9" fillId="0" borderId="1" xfId="0" applyNumberFormat="1" applyFont="1" applyFill="1" applyBorder="1" applyAlignment="1">
      <alignment horizontal="right" vertical="top" shrinkToFit="1"/>
    </xf>
    <xf numFmtId="43" fontId="8" fillId="0" borderId="3" xfId="1" applyNumberFormat="1" applyFont="1" applyFill="1" applyBorder="1" applyAlignment="1">
      <alignment horizontal="right" vertical="top" wrapText="1"/>
    </xf>
    <xf numFmtId="43" fontId="8" fillId="0" borderId="1" xfId="1" applyNumberFormat="1" applyFont="1" applyFill="1" applyBorder="1" applyAlignment="1">
      <alignment horizontal="right" vertical="top" wrapText="1"/>
    </xf>
    <xf numFmtId="43" fontId="15" fillId="4" borderId="4" xfId="0" applyNumberFormat="1" applyFont="1" applyFill="1" applyBorder="1" applyAlignment="1">
      <alignment horizontal="right" vertical="top" shrinkToFit="1"/>
    </xf>
    <xf numFmtId="43" fontId="8" fillId="4" borderId="3" xfId="0" applyNumberFormat="1" applyFont="1" applyFill="1" applyBorder="1" applyAlignment="1">
      <alignment horizontal="right" vertical="top" wrapText="1"/>
    </xf>
    <xf numFmtId="43" fontId="9" fillId="5" borderId="3" xfId="0" applyNumberFormat="1" applyFont="1" applyFill="1" applyBorder="1" applyAlignment="1">
      <alignment horizontal="right" vertical="top" shrinkToFit="1"/>
    </xf>
    <xf numFmtId="43" fontId="8" fillId="5" borderId="3" xfId="1" applyNumberFormat="1" applyFont="1" applyFill="1" applyBorder="1" applyAlignment="1">
      <alignment horizontal="right" vertical="top" wrapText="1"/>
    </xf>
    <xf numFmtId="43" fontId="8" fillId="5" borderId="3" xfId="0" applyNumberFormat="1" applyFont="1" applyFill="1" applyBorder="1" applyAlignment="1">
      <alignment horizontal="right" vertical="top" wrapText="1"/>
    </xf>
    <xf numFmtId="43" fontId="9" fillId="0" borderId="3" xfId="3" applyNumberFormat="1" applyFont="1" applyBorder="1" applyAlignment="1">
      <alignment horizontal="right" vertical="top" shrinkToFit="1"/>
    </xf>
    <xf numFmtId="43" fontId="15" fillId="4" borderId="3" xfId="0" applyNumberFormat="1" applyFont="1" applyFill="1" applyBorder="1" applyAlignment="1">
      <alignment horizontal="right" vertical="top" shrinkToFit="1"/>
    </xf>
    <xf numFmtId="43" fontId="13" fillId="4" borderId="3" xfId="0" applyNumberFormat="1" applyFont="1" applyFill="1" applyBorder="1" applyAlignment="1">
      <alignment horizontal="right" vertical="top" wrapText="1"/>
    </xf>
    <xf numFmtId="44" fontId="11" fillId="4" borderId="3" xfId="0" applyNumberFormat="1" applyFont="1" applyFill="1" applyBorder="1" applyAlignment="1">
      <alignment horizontal="right" vertical="top" shrinkToFit="1"/>
    </xf>
    <xf numFmtId="43" fontId="15" fillId="4" borderId="3" xfId="0" applyNumberFormat="1" applyFont="1" applyFill="1" applyBorder="1" applyAlignment="1">
      <alignment vertical="top" shrinkToFit="1"/>
    </xf>
    <xf numFmtId="43" fontId="15" fillId="4" borderId="3" xfId="1" applyNumberFormat="1" applyFont="1" applyFill="1" applyBorder="1" applyAlignment="1">
      <alignment horizontal="right" wrapText="1"/>
    </xf>
    <xf numFmtId="44" fontId="11" fillId="0" borderId="3" xfId="0" applyNumberFormat="1" applyFont="1" applyFill="1" applyBorder="1" applyAlignment="1">
      <alignment horizontal="right" vertical="top" shrinkToFit="1"/>
    </xf>
    <xf numFmtId="43" fontId="1" fillId="0" borderId="0" xfId="0" applyNumberFormat="1" applyFont="1" applyAlignment="1">
      <alignment horizontal="left" vertical="top"/>
    </xf>
    <xf numFmtId="43" fontId="9" fillId="0" borderId="0" xfId="0" applyNumberFormat="1" applyFont="1" applyAlignment="1">
      <alignment horizontal="left" vertical="top"/>
    </xf>
    <xf numFmtId="43" fontId="9" fillId="3" borderId="3" xfId="0" applyNumberFormat="1" applyFont="1" applyFill="1" applyBorder="1" applyAlignment="1">
      <alignment vertical="top" shrinkToFit="1"/>
    </xf>
    <xf numFmtId="43" fontId="8" fillId="5" borderId="3" xfId="0" applyNumberFormat="1" applyFont="1" applyFill="1" applyBorder="1" applyAlignment="1">
      <alignment vertical="top" wrapText="1"/>
    </xf>
    <xf numFmtId="43" fontId="8" fillId="3" borderId="3" xfId="0" applyNumberFormat="1" applyFont="1" applyFill="1" applyBorder="1" applyAlignment="1">
      <alignment vertical="top" wrapText="1"/>
    </xf>
    <xf numFmtId="43" fontId="8" fillId="0" borderId="3" xfId="0" applyNumberFormat="1" applyFont="1" applyFill="1" applyBorder="1" applyAlignment="1">
      <alignment vertical="top" wrapText="1"/>
    </xf>
    <xf numFmtId="43" fontId="9" fillId="0" borderId="3" xfId="0" applyNumberFormat="1" applyFont="1" applyFill="1" applyBorder="1" applyAlignment="1">
      <alignment vertical="top" shrinkToFit="1"/>
    </xf>
    <xf numFmtId="43" fontId="8" fillId="0" borderId="3" xfId="0" applyNumberFormat="1" applyFont="1" applyBorder="1" applyAlignment="1">
      <alignment vertical="top" wrapText="1"/>
    </xf>
    <xf numFmtId="43" fontId="9" fillId="0" borderId="3" xfId="0" applyNumberFormat="1" applyFont="1" applyFill="1" applyBorder="1" applyAlignment="1">
      <alignment vertical="top" wrapText="1"/>
    </xf>
    <xf numFmtId="43" fontId="9" fillId="5" borderId="3" xfId="0" applyNumberFormat="1" applyFont="1" applyFill="1" applyBorder="1" applyAlignment="1">
      <alignment vertical="top" wrapText="1"/>
    </xf>
    <xf numFmtId="43" fontId="8" fillId="0" borderId="3" xfId="1" applyNumberFormat="1" applyFont="1" applyFill="1" applyBorder="1" applyAlignment="1">
      <alignment vertical="top" wrapText="1"/>
    </xf>
    <xf numFmtId="43" fontId="8" fillId="5" borderId="3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43" fontId="9" fillId="0" borderId="1" xfId="0" applyNumberFormat="1" applyFont="1" applyFill="1" applyBorder="1" applyAlignment="1">
      <alignment vertical="top" shrinkToFit="1"/>
    </xf>
    <xf numFmtId="43" fontId="13" fillId="4" borderId="3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3" fontId="13" fillId="2" borderId="3" xfId="0" applyNumberFormat="1" applyFont="1" applyFill="1" applyBorder="1" applyAlignment="1">
      <alignment vertical="top" wrapText="1"/>
    </xf>
    <xf numFmtId="43" fontId="9" fillId="0" borderId="3" xfId="0" applyNumberFormat="1" applyFont="1" applyBorder="1" applyAlignment="1">
      <alignment vertical="top" shrinkToFit="1"/>
    </xf>
    <xf numFmtId="43" fontId="9" fillId="0" borderId="3" xfId="3" applyNumberFormat="1" applyFont="1" applyBorder="1" applyAlignment="1">
      <alignment vertical="top" shrinkToFit="1"/>
    </xf>
    <xf numFmtId="43" fontId="9" fillId="0" borderId="1" xfId="0" applyNumberFormat="1" applyFont="1" applyBorder="1" applyAlignment="1">
      <alignment vertical="top" shrinkToFit="1"/>
    </xf>
    <xf numFmtId="43" fontId="8" fillId="0" borderId="1" xfId="0" applyNumberFormat="1" applyFont="1" applyBorder="1" applyAlignment="1">
      <alignment vertical="top" wrapText="1"/>
    </xf>
    <xf numFmtId="43" fontId="15" fillId="2" borderId="4" xfId="0" applyNumberFormat="1" applyFont="1" applyFill="1" applyBorder="1" applyAlignment="1">
      <alignment vertical="top" shrinkToFit="1"/>
    </xf>
    <xf numFmtId="43" fontId="15" fillId="4" borderId="4" xfId="0" applyNumberFormat="1" applyFont="1" applyFill="1" applyBorder="1" applyAlignment="1">
      <alignment vertical="top" shrinkToFit="1"/>
    </xf>
    <xf numFmtId="43" fontId="8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9" fillId="5" borderId="3" xfId="0" applyNumberFormat="1" applyFont="1" applyFill="1" applyBorder="1" applyAlignment="1">
      <alignment vertical="top" shrinkToFit="1"/>
    </xf>
    <xf numFmtId="43" fontId="15" fillId="4" borderId="3" xfId="1" applyNumberFormat="1" applyFont="1" applyFill="1" applyBorder="1" applyAlignment="1">
      <alignment wrapText="1"/>
    </xf>
    <xf numFmtId="44" fontId="11" fillId="0" borderId="3" xfId="3" applyFont="1" applyFill="1" applyBorder="1" applyAlignment="1">
      <alignment horizontal="right" vertical="top" shrinkToFit="1"/>
    </xf>
  </cellXfs>
  <cellStyles count="4">
    <cellStyle name="Comma" xfId="1" builtinId="3"/>
    <cellStyle name="Currency" xfId="3" builtinId="4"/>
    <cellStyle name="Normal" xfId="0" builtinId="0"/>
    <cellStyle name="Normal 13" xfId="2" xr:uid="{5E7A6472-7A66-4CF0-A816-69CF12A9DCAF}"/>
  </cellStyles>
  <dxfs count="0"/>
  <tableStyles count="0" defaultTableStyle="TableStyleMedium9" defaultPivotStyle="PivotStyleLight16"/>
  <colors>
    <mruColors>
      <color rgb="FFE4DEC5"/>
      <color rgb="FFF7F5E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"/>
  <sheetViews>
    <sheetView tabSelected="1" zoomScaleNormal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47" sqref="C47"/>
    </sheetView>
  </sheetViews>
  <sheetFormatPr defaultColWidth="8.83203125" defaultRowHeight="12.75"/>
  <cols>
    <col min="1" max="1" width="55" style="1" customWidth="1"/>
    <col min="2" max="2" width="8" style="1" customWidth="1"/>
    <col min="3" max="3" width="13.1640625" style="2" customWidth="1"/>
    <col min="4" max="4" width="11.5" style="3" bestFit="1" customWidth="1"/>
    <col min="5" max="5" width="11.6640625" style="3" customWidth="1"/>
    <col min="6" max="7" width="10.33203125" style="2" customWidth="1"/>
    <col min="8" max="8" width="10.33203125" style="3" customWidth="1"/>
    <col min="9" max="9" width="11.6640625" style="3" customWidth="1"/>
    <col min="10" max="11" width="10.33203125" style="1" customWidth="1"/>
    <col min="12" max="12" width="11.6640625" style="1" customWidth="1"/>
    <col min="13" max="13" width="10.33203125" style="1" customWidth="1"/>
    <col min="14" max="14" width="11.6640625" style="1" customWidth="1"/>
    <col min="15" max="15" width="10.33203125" style="3" customWidth="1"/>
    <col min="16" max="16" width="11.6640625" style="3" customWidth="1"/>
    <col min="17" max="18" width="10.33203125" style="3" customWidth="1"/>
    <col min="19" max="19" width="11.6640625" style="3" customWidth="1"/>
    <col min="20" max="21" width="10.33203125" style="3" customWidth="1"/>
    <col min="22" max="22" width="11.6640625" style="3" customWidth="1"/>
    <col min="23" max="23" width="10.33203125" style="3" customWidth="1"/>
    <col min="24" max="24" width="11.6640625" style="3" customWidth="1"/>
    <col min="25" max="25" width="10.33203125" style="2" customWidth="1"/>
    <col min="26" max="27" width="9.1640625" style="2" customWidth="1"/>
    <col min="28" max="28" width="10" style="1" bestFit="1" customWidth="1"/>
    <col min="29" max="16384" width="8.83203125" style="1"/>
  </cols>
  <sheetData>
    <row r="1" spans="1:30" ht="1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30" ht="20.100000000000001" customHeight="1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0"/>
    </row>
    <row r="3" spans="1:30" s="24" customFormat="1" ht="15" customHeight="1">
      <c r="A3" s="27" t="s">
        <v>2</v>
      </c>
      <c r="B3" s="27" t="s">
        <v>3</v>
      </c>
      <c r="C3" s="28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21</v>
      </c>
      <c r="U3" s="29" t="s">
        <v>22</v>
      </c>
      <c r="V3" s="29" t="s">
        <v>23</v>
      </c>
      <c r="W3" s="29" t="s">
        <v>24</v>
      </c>
      <c r="X3" s="29" t="s">
        <v>25</v>
      </c>
      <c r="Y3" s="29" t="s">
        <v>26</v>
      </c>
      <c r="Z3" s="29" t="s">
        <v>27</v>
      </c>
      <c r="AA3" s="29" t="s">
        <v>28</v>
      </c>
    </row>
    <row r="4" spans="1:30" s="4" customFormat="1" ht="11.25" customHeight="1">
      <c r="A4" s="8" t="s">
        <v>29</v>
      </c>
      <c r="B4" s="5"/>
      <c r="C4" s="6"/>
      <c r="D4" s="7"/>
      <c r="E4" s="7"/>
      <c r="F4" s="6"/>
      <c r="G4" s="6"/>
      <c r="H4" s="7"/>
      <c r="I4" s="7"/>
      <c r="J4" s="5"/>
      <c r="K4" s="5"/>
      <c r="L4" s="5"/>
      <c r="M4" s="5"/>
      <c r="N4" s="5"/>
      <c r="O4" s="7"/>
      <c r="P4" s="7"/>
      <c r="Q4" s="7"/>
      <c r="R4" s="7"/>
      <c r="S4" s="7"/>
      <c r="T4" s="7"/>
      <c r="U4" s="7"/>
      <c r="V4" s="7"/>
      <c r="W4" s="7"/>
      <c r="X4" s="7"/>
      <c r="Y4" s="6"/>
      <c r="Z4" s="6"/>
      <c r="AA4" s="6"/>
    </row>
    <row r="5" spans="1:30" s="11" customFormat="1" ht="11.25" customHeight="1">
      <c r="A5" s="9" t="s">
        <v>30</v>
      </c>
      <c r="B5" s="10" t="s">
        <v>31</v>
      </c>
      <c r="C5" s="94">
        <v>80744.252000000008</v>
      </c>
      <c r="D5" s="63" t="s">
        <v>86</v>
      </c>
      <c r="E5" s="63" t="s">
        <v>86</v>
      </c>
      <c r="F5" s="63" t="s">
        <v>86</v>
      </c>
      <c r="G5" s="94">
        <v>995</v>
      </c>
      <c r="H5" s="94">
        <v>1908.133</v>
      </c>
      <c r="I5" s="94">
        <v>7406.4</v>
      </c>
      <c r="J5" s="94">
        <v>2750</v>
      </c>
      <c r="K5" s="94">
        <v>5606.9390000000003</v>
      </c>
      <c r="L5" s="94">
        <v>9166.7690000000002</v>
      </c>
      <c r="M5" s="94">
        <v>10619.282999999999</v>
      </c>
      <c r="N5" s="94">
        <v>9200</v>
      </c>
      <c r="O5" s="94">
        <v>4946.192</v>
      </c>
      <c r="P5" s="94">
        <v>3962.34</v>
      </c>
      <c r="Q5" s="94">
        <v>3939.3330000000001</v>
      </c>
      <c r="R5" s="94">
        <v>3502.2570000000001</v>
      </c>
      <c r="S5" s="94">
        <v>4162.7150000000001</v>
      </c>
      <c r="T5" s="94">
        <v>4666.8149999999996</v>
      </c>
      <c r="U5" s="94">
        <v>3920</v>
      </c>
      <c r="V5" s="94">
        <v>2953.7919999999999</v>
      </c>
      <c r="W5" s="94">
        <v>938.28399999999999</v>
      </c>
      <c r="X5" s="94">
        <v>100</v>
      </c>
      <c r="Y5" s="63" t="s">
        <v>86</v>
      </c>
      <c r="Z5" s="63" t="s">
        <v>86</v>
      </c>
      <c r="AA5" s="63" t="s">
        <v>86</v>
      </c>
      <c r="AB5"/>
    </row>
    <row r="6" spans="1:30" s="11" customFormat="1" ht="11.25" customHeight="1">
      <c r="A6" s="12" t="s">
        <v>32</v>
      </c>
      <c r="B6" s="13" t="s">
        <v>31</v>
      </c>
      <c r="C6" s="66">
        <v>440</v>
      </c>
      <c r="D6" s="68">
        <v>0</v>
      </c>
      <c r="E6" s="68">
        <v>0</v>
      </c>
      <c r="F6" s="66">
        <v>150</v>
      </c>
      <c r="G6" s="66">
        <v>290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0</v>
      </c>
      <c r="AA6" s="68">
        <v>0</v>
      </c>
      <c r="AB6"/>
    </row>
    <row r="7" spans="1:30" s="11" customFormat="1" ht="11.25" customHeight="1">
      <c r="A7" s="9" t="s">
        <v>33</v>
      </c>
      <c r="B7" s="10" t="s">
        <v>34</v>
      </c>
      <c r="C7" s="84">
        <v>1059.1327000000001</v>
      </c>
      <c r="D7" s="84">
        <v>57.256</v>
      </c>
      <c r="E7" s="84">
        <v>191</v>
      </c>
      <c r="F7" s="84">
        <v>414.07670000000002</v>
      </c>
      <c r="G7" s="84">
        <v>396.8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71">
        <v>0</v>
      </c>
      <c r="Y7" s="71">
        <v>0</v>
      </c>
      <c r="Z7" s="71">
        <v>0</v>
      </c>
      <c r="AA7" s="71">
        <v>0</v>
      </c>
      <c r="AB7"/>
    </row>
    <row r="8" spans="1:30" s="11" customFormat="1" ht="11.25" customHeight="1">
      <c r="A8" s="12" t="s">
        <v>35</v>
      </c>
      <c r="B8" s="13" t="s">
        <v>34</v>
      </c>
      <c r="C8" s="66">
        <v>20.367339000000001</v>
      </c>
      <c r="D8" s="66">
        <v>0.17499999999999999</v>
      </c>
      <c r="E8" s="66">
        <v>0.38700000000000001</v>
      </c>
      <c r="F8" s="66">
        <v>0.67400000000000004</v>
      </c>
      <c r="G8" s="66">
        <v>0.94499999999999995</v>
      </c>
      <c r="H8" s="66">
        <v>0.97925300000000004</v>
      </c>
      <c r="I8" s="66">
        <v>1.1930000000000001</v>
      </c>
      <c r="J8" s="66">
        <v>1.659654</v>
      </c>
      <c r="K8" s="66">
        <v>1.3989</v>
      </c>
      <c r="L8" s="66">
        <v>1.7560979999999999</v>
      </c>
      <c r="M8" s="66">
        <v>1.555434</v>
      </c>
      <c r="N8" s="66">
        <v>1.1759999999999999</v>
      </c>
      <c r="O8" s="66">
        <v>1.4239999999999999</v>
      </c>
      <c r="P8" s="66">
        <v>1.5</v>
      </c>
      <c r="Q8" s="66">
        <v>1.0489999999999999</v>
      </c>
      <c r="R8" s="66">
        <v>0.86199999999999999</v>
      </c>
      <c r="S8" s="66">
        <v>0.8</v>
      </c>
      <c r="T8" s="66">
        <v>0.8</v>
      </c>
      <c r="U8" s="66">
        <v>0.433</v>
      </c>
      <c r="V8" s="66">
        <v>0.8</v>
      </c>
      <c r="W8" s="66">
        <v>0.8</v>
      </c>
      <c r="X8" s="68">
        <v>0</v>
      </c>
      <c r="Y8" s="68">
        <v>0</v>
      </c>
      <c r="Z8" s="68">
        <v>0</v>
      </c>
      <c r="AA8" s="68">
        <v>0</v>
      </c>
      <c r="AB8"/>
    </row>
    <row r="9" spans="1:30" s="11" customFormat="1" ht="11.25" customHeight="1">
      <c r="A9" s="9" t="s">
        <v>36</v>
      </c>
      <c r="B9" s="10" t="s">
        <v>34</v>
      </c>
      <c r="C9" s="85">
        <v>69.33</v>
      </c>
      <c r="D9" s="85">
        <v>23.93</v>
      </c>
      <c r="E9" s="85">
        <v>9.9</v>
      </c>
      <c r="F9" s="85">
        <v>20</v>
      </c>
      <c r="G9" s="85">
        <v>15.5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0</v>
      </c>
      <c r="Z9" s="71">
        <v>0</v>
      </c>
      <c r="AA9" s="71">
        <v>0</v>
      </c>
      <c r="AB9"/>
    </row>
    <row r="10" spans="1:30" s="11" customFormat="1" ht="11.25" customHeight="1">
      <c r="A10" s="12" t="s">
        <v>37</v>
      </c>
      <c r="B10" s="13" t="s">
        <v>31</v>
      </c>
      <c r="C10" s="66">
        <v>550</v>
      </c>
      <c r="D10" s="68">
        <v>0</v>
      </c>
      <c r="E10" s="66">
        <v>300</v>
      </c>
      <c r="F10" s="66">
        <v>150</v>
      </c>
      <c r="G10" s="66">
        <v>100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/>
    </row>
    <row r="11" spans="1:30" s="11" customFormat="1" ht="11.25" customHeight="1">
      <c r="A11" s="9" t="s">
        <v>38</v>
      </c>
      <c r="B11" s="10" t="s">
        <v>31</v>
      </c>
      <c r="C11" s="84">
        <v>3284.9360000000006</v>
      </c>
      <c r="D11" s="71">
        <v>0</v>
      </c>
      <c r="E11" s="71">
        <v>0</v>
      </c>
      <c r="F11" s="84">
        <v>71.8</v>
      </c>
      <c r="G11" s="84">
        <v>224.535</v>
      </c>
      <c r="H11" s="84">
        <v>108.054</v>
      </c>
      <c r="I11" s="84">
        <v>290.97300000000001</v>
      </c>
      <c r="J11" s="84">
        <v>192.80799999999999</v>
      </c>
      <c r="K11" s="84">
        <v>230.06200000000001</v>
      </c>
      <c r="L11" s="84">
        <v>392.27</v>
      </c>
      <c r="M11" s="84">
        <v>379.83</v>
      </c>
      <c r="N11" s="84">
        <v>472.98500000000001</v>
      </c>
      <c r="O11" s="84">
        <v>255.81100000000001</v>
      </c>
      <c r="P11" s="84">
        <v>238.958</v>
      </c>
      <c r="Q11" s="71">
        <v>0</v>
      </c>
      <c r="R11" s="84">
        <v>138.76300000000001</v>
      </c>
      <c r="S11" s="84">
        <v>135.607</v>
      </c>
      <c r="T11" s="84">
        <v>118.005</v>
      </c>
      <c r="U11" s="84">
        <v>10.175000000000001</v>
      </c>
      <c r="V11" s="84">
        <v>24.3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/>
    </row>
    <row r="12" spans="1:30" s="11" customFormat="1" ht="11.25" customHeight="1">
      <c r="A12" s="12" t="s">
        <v>39</v>
      </c>
      <c r="B12" s="13" t="s">
        <v>31</v>
      </c>
      <c r="C12" s="66">
        <v>380.97928136260566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6">
        <v>63.817482858127505</v>
      </c>
      <c r="R12" s="66">
        <v>43.053947420353325</v>
      </c>
      <c r="S12" s="66">
        <v>57.1870870773025</v>
      </c>
      <c r="T12" s="66">
        <v>58.784219067175364</v>
      </c>
      <c r="U12" s="66">
        <v>59.023004769964814</v>
      </c>
      <c r="V12" s="66">
        <v>60.788539777833037</v>
      </c>
      <c r="W12" s="66">
        <v>38.325000391849144</v>
      </c>
      <c r="X12" s="68">
        <v>0</v>
      </c>
      <c r="Y12" s="68">
        <v>0</v>
      </c>
      <c r="Z12" s="68">
        <v>0</v>
      </c>
      <c r="AA12" s="68">
        <v>0</v>
      </c>
      <c r="AB12"/>
    </row>
    <row r="13" spans="1:30" s="11" customFormat="1" ht="11.25" customHeight="1">
      <c r="A13" s="14" t="s">
        <v>40</v>
      </c>
      <c r="B13" s="15" t="s">
        <v>31</v>
      </c>
      <c r="C13" s="86">
        <v>2339.1434586199998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6">
        <v>10.243140629999999</v>
      </c>
      <c r="M13" s="86">
        <v>33.407114989999997</v>
      </c>
      <c r="N13" s="86">
        <v>43.491208999999998</v>
      </c>
      <c r="O13" s="86">
        <v>85.034350000000003</v>
      </c>
      <c r="P13" s="86">
        <v>172.04596699999999</v>
      </c>
      <c r="Q13" s="86">
        <v>584.01692899999989</v>
      </c>
      <c r="R13" s="86">
        <v>3.8866890000000001</v>
      </c>
      <c r="S13" s="86">
        <v>0.52958700000000003</v>
      </c>
      <c r="T13" s="87">
        <v>0</v>
      </c>
      <c r="U13" s="86">
        <v>34.778839400000003</v>
      </c>
      <c r="V13" s="86">
        <v>73.125637999999995</v>
      </c>
      <c r="W13" s="86">
        <v>1298.5839945999999</v>
      </c>
      <c r="X13" s="87">
        <v>0</v>
      </c>
      <c r="Y13" s="71">
        <v>0</v>
      </c>
      <c r="Z13" s="71">
        <v>0</v>
      </c>
      <c r="AA13" s="71">
        <v>0</v>
      </c>
      <c r="AB13"/>
    </row>
    <row r="14" spans="1:30" s="24" customFormat="1" ht="11.25" customHeight="1">
      <c r="A14" s="25" t="s">
        <v>41</v>
      </c>
      <c r="B14" s="26"/>
      <c r="C14" s="88">
        <v>88888.140778982633</v>
      </c>
      <c r="D14" s="88">
        <v>81.36099999999999</v>
      </c>
      <c r="E14" s="88">
        <v>501.28700000000003</v>
      </c>
      <c r="F14" s="88">
        <v>806.55070000000001</v>
      </c>
      <c r="G14" s="88">
        <v>2022.78</v>
      </c>
      <c r="H14" s="88">
        <v>2017.1662530000001</v>
      </c>
      <c r="I14" s="88">
        <v>7698.5659999999998</v>
      </c>
      <c r="J14" s="88">
        <v>2944.467654</v>
      </c>
      <c r="K14" s="88">
        <v>5838.3999000000003</v>
      </c>
      <c r="L14" s="88">
        <v>9571.0382386300007</v>
      </c>
      <c r="M14" s="88">
        <v>11034.075548989998</v>
      </c>
      <c r="N14" s="88">
        <v>9717.6522089999999</v>
      </c>
      <c r="O14" s="88">
        <v>5288.4613499999996</v>
      </c>
      <c r="P14" s="88">
        <v>4374.8439669999998</v>
      </c>
      <c r="Q14" s="88">
        <v>4588.2164118581277</v>
      </c>
      <c r="R14" s="88">
        <v>3688.8226364203533</v>
      </c>
      <c r="S14" s="88">
        <v>4356.838674077303</v>
      </c>
      <c r="T14" s="88">
        <v>4844.4042190671753</v>
      </c>
      <c r="U14" s="88">
        <v>4024.4098441699648</v>
      </c>
      <c r="V14" s="88">
        <v>3112.8061777778335</v>
      </c>
      <c r="W14" s="88">
        <v>2275.9929949918487</v>
      </c>
      <c r="X14" s="89">
        <v>100</v>
      </c>
      <c r="Y14" s="90">
        <v>0</v>
      </c>
      <c r="Z14" s="90">
        <v>0</v>
      </c>
      <c r="AA14" s="90">
        <v>0</v>
      </c>
      <c r="AB14"/>
    </row>
    <row r="15" spans="1:30" s="4" customFormat="1" ht="12" customHeight="1">
      <c r="A15" s="8" t="s">
        <v>42</v>
      </c>
      <c r="B15" s="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/>
      <c r="AC15"/>
      <c r="AD15"/>
    </row>
    <row r="16" spans="1:30" s="11" customFormat="1" ht="11.25" customHeight="1">
      <c r="A16" s="12" t="s">
        <v>43</v>
      </c>
      <c r="B16" s="13" t="s">
        <v>31</v>
      </c>
      <c r="C16" s="66">
        <v>3711.002</v>
      </c>
      <c r="D16" s="68">
        <v>0</v>
      </c>
      <c r="E16" s="68">
        <v>0</v>
      </c>
      <c r="F16" s="66">
        <v>40</v>
      </c>
      <c r="G16" s="66">
        <v>136</v>
      </c>
      <c r="H16" s="66">
        <v>215</v>
      </c>
      <c r="I16" s="66">
        <v>209</v>
      </c>
      <c r="J16" s="66">
        <v>488.33199999999999</v>
      </c>
      <c r="K16" s="66">
        <v>550.66999999999996</v>
      </c>
      <c r="L16" s="66">
        <v>1000</v>
      </c>
      <c r="M16" s="66">
        <v>400</v>
      </c>
      <c r="N16" s="66">
        <v>400</v>
      </c>
      <c r="O16" s="66">
        <v>200</v>
      </c>
      <c r="P16" s="66">
        <v>30</v>
      </c>
      <c r="Q16" s="66">
        <v>10</v>
      </c>
      <c r="R16" s="66">
        <v>5</v>
      </c>
      <c r="S16" s="66">
        <v>5</v>
      </c>
      <c r="T16" s="66">
        <v>5</v>
      </c>
      <c r="U16" s="66">
        <v>10</v>
      </c>
      <c r="V16" s="66">
        <v>5</v>
      </c>
      <c r="W16" s="66">
        <v>2</v>
      </c>
      <c r="X16" s="68">
        <v>0</v>
      </c>
      <c r="Y16" s="68">
        <v>0</v>
      </c>
      <c r="Z16" s="68">
        <v>0</v>
      </c>
      <c r="AA16" s="68">
        <v>0</v>
      </c>
      <c r="AB16"/>
    </row>
    <row r="17" spans="1:28" s="11" customFormat="1" ht="11.25" customHeight="1">
      <c r="A17" s="9" t="s">
        <v>44</v>
      </c>
      <c r="B17" s="10" t="s">
        <v>31</v>
      </c>
      <c r="C17" s="84">
        <v>988.5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84">
        <v>299</v>
      </c>
      <c r="N17" s="84">
        <v>400</v>
      </c>
      <c r="O17" s="84">
        <v>145.5</v>
      </c>
      <c r="P17" s="84">
        <v>144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/>
    </row>
    <row r="18" spans="1:28" s="11" customFormat="1" ht="11.25" customHeight="1">
      <c r="A18" s="12" t="s">
        <v>45</v>
      </c>
      <c r="B18" s="13" t="s">
        <v>31</v>
      </c>
      <c r="C18" s="66">
        <v>822.85379403999991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6">
        <v>14.440327999999999</v>
      </c>
      <c r="L18" s="66">
        <v>59.260800500000002</v>
      </c>
      <c r="M18" s="66">
        <v>239.235758</v>
      </c>
      <c r="N18" s="66">
        <v>245.75709999999998</v>
      </c>
      <c r="O18" s="66">
        <v>138.20305654000001</v>
      </c>
      <c r="P18" s="66">
        <v>122.24145</v>
      </c>
      <c r="Q18" s="66">
        <v>3.7153010000000002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/>
    </row>
    <row r="19" spans="1:28" s="11" customFormat="1" ht="11.25" customHeight="1">
      <c r="A19" s="9" t="s">
        <v>46</v>
      </c>
      <c r="B19" s="10" t="s">
        <v>47</v>
      </c>
      <c r="C19" s="74">
        <v>20813.356352569997</v>
      </c>
      <c r="D19" s="84">
        <v>117.71978356999999</v>
      </c>
      <c r="E19" s="84">
        <v>239.29</v>
      </c>
      <c r="F19" s="84">
        <v>906.97424703000002</v>
      </c>
      <c r="G19" s="84">
        <v>1312.8</v>
      </c>
      <c r="H19" s="84">
        <v>473.38978777</v>
      </c>
      <c r="I19" s="84">
        <v>1224.7512872</v>
      </c>
      <c r="J19" s="84">
        <v>1399.51</v>
      </c>
      <c r="K19" s="84">
        <v>2182.4489960000001</v>
      </c>
      <c r="L19" s="84">
        <v>3346</v>
      </c>
      <c r="M19" s="84">
        <v>2168.509</v>
      </c>
      <c r="N19" s="84">
        <v>1836.7619999999999</v>
      </c>
      <c r="O19" s="84">
        <v>1802.645</v>
      </c>
      <c r="P19" s="84">
        <v>907</v>
      </c>
      <c r="Q19" s="84">
        <v>900</v>
      </c>
      <c r="R19" s="84">
        <v>633.27099999999996</v>
      </c>
      <c r="S19" s="84">
        <v>626.25448900000004</v>
      </c>
      <c r="T19" s="84">
        <v>336.97491500000001</v>
      </c>
      <c r="U19" s="84">
        <v>36.674847</v>
      </c>
      <c r="V19" s="71">
        <v>0</v>
      </c>
      <c r="W19" s="84">
        <v>99.5</v>
      </c>
      <c r="X19" s="84">
        <v>122.881</v>
      </c>
      <c r="Y19" s="84">
        <v>95</v>
      </c>
      <c r="Z19" s="69">
        <v>45</v>
      </c>
      <c r="AA19" s="69">
        <v>0</v>
      </c>
      <c r="AB19"/>
    </row>
    <row r="20" spans="1:28" s="11" customFormat="1" ht="11.25" customHeight="1">
      <c r="A20" s="12" t="s">
        <v>48</v>
      </c>
      <c r="B20" s="13" t="s">
        <v>47</v>
      </c>
      <c r="C20" s="66">
        <v>900.92999488000021</v>
      </c>
      <c r="D20" s="66">
        <v>18.3</v>
      </c>
      <c r="E20" s="66">
        <v>42.541623770000001</v>
      </c>
      <c r="F20" s="66">
        <v>159.6</v>
      </c>
      <c r="G20" s="66">
        <v>169.57949688000005</v>
      </c>
      <c r="H20" s="66">
        <v>191.57948419000004</v>
      </c>
      <c r="I20" s="66">
        <v>166.81</v>
      </c>
      <c r="J20" s="66">
        <v>149.42894131</v>
      </c>
      <c r="K20" s="66">
        <v>0.4</v>
      </c>
      <c r="L20" s="66">
        <v>0.29512500000000003</v>
      </c>
      <c r="M20" s="68">
        <v>0</v>
      </c>
      <c r="N20" s="68">
        <v>0</v>
      </c>
      <c r="O20" s="66">
        <v>0.35</v>
      </c>
      <c r="P20" s="68">
        <v>0</v>
      </c>
      <c r="Q20" s="66">
        <v>0.95</v>
      </c>
      <c r="R20" s="68">
        <v>2.72288E-3</v>
      </c>
      <c r="S20" s="68">
        <v>0</v>
      </c>
      <c r="T20" s="68">
        <v>0</v>
      </c>
      <c r="U20" s="66">
        <v>1.0926008500000002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/>
    </row>
    <row r="21" spans="1:28" s="11" customFormat="1" ht="11.25" customHeight="1">
      <c r="A21" s="9" t="s">
        <v>49</v>
      </c>
      <c r="B21" s="10" t="s">
        <v>47</v>
      </c>
      <c r="C21" s="74">
        <v>629.16580538999995</v>
      </c>
      <c r="D21" s="84">
        <v>7.52</v>
      </c>
      <c r="E21" s="84">
        <v>49.68</v>
      </c>
      <c r="F21" s="84">
        <v>33.4</v>
      </c>
      <c r="G21" s="84">
        <v>38</v>
      </c>
      <c r="H21" s="84">
        <v>41.6</v>
      </c>
      <c r="I21" s="84">
        <v>100.77</v>
      </c>
      <c r="J21" s="84">
        <v>63.5</v>
      </c>
      <c r="K21" s="84">
        <v>58.23</v>
      </c>
      <c r="L21" s="84">
        <v>94.3</v>
      </c>
      <c r="M21" s="84">
        <v>73.196038069999986</v>
      </c>
      <c r="N21" s="71">
        <v>0</v>
      </c>
      <c r="O21" s="84">
        <v>0.25073007999999997</v>
      </c>
      <c r="P21" s="84">
        <v>1.2546710000000001E-2</v>
      </c>
      <c r="Q21" s="84">
        <v>5.9443900000000001E-2</v>
      </c>
      <c r="R21" s="84">
        <v>0.45146256000000001</v>
      </c>
      <c r="S21" s="84">
        <v>1.9547109999999999E-2</v>
      </c>
      <c r="T21" s="84">
        <v>1.3138700000000001E-2</v>
      </c>
      <c r="U21" s="71">
        <v>6.8026000000000002E-4</v>
      </c>
      <c r="V21" s="84">
        <v>9.5649379999999997</v>
      </c>
      <c r="W21" s="84">
        <v>17.597280000000001</v>
      </c>
      <c r="X21" s="84">
        <v>12</v>
      </c>
      <c r="Y21" s="84">
        <v>15</v>
      </c>
      <c r="Z21" s="69">
        <v>14</v>
      </c>
      <c r="AA21" s="71">
        <v>0</v>
      </c>
      <c r="AB21"/>
    </row>
    <row r="22" spans="1:28" s="11" customFormat="1" ht="11.25" customHeight="1">
      <c r="A22" s="12" t="s">
        <v>50</v>
      </c>
      <c r="B22" s="13" t="s">
        <v>47</v>
      </c>
      <c r="C22" s="66">
        <v>37.932591260000002</v>
      </c>
      <c r="D22" s="66">
        <v>7.4764352599999988</v>
      </c>
      <c r="E22" s="66">
        <v>1.3269</v>
      </c>
      <c r="F22" s="68">
        <v>0</v>
      </c>
      <c r="G22" s="68">
        <v>0</v>
      </c>
      <c r="H22" s="68">
        <v>0</v>
      </c>
      <c r="I22" s="68">
        <v>0</v>
      </c>
      <c r="J22" s="66">
        <v>13.020509000000001</v>
      </c>
      <c r="K22" s="66">
        <v>4.2229000000000001</v>
      </c>
      <c r="L22" s="66">
        <v>4.2247000000000003</v>
      </c>
      <c r="M22" s="66">
        <v>3.6358980000000001</v>
      </c>
      <c r="N22" s="66">
        <v>0.55083199999999999</v>
      </c>
      <c r="O22" s="68">
        <v>0</v>
      </c>
      <c r="P22" s="68">
        <v>0</v>
      </c>
      <c r="Q22" s="68">
        <v>0</v>
      </c>
      <c r="R22" s="68">
        <v>0</v>
      </c>
      <c r="S22" s="66">
        <v>1.9501550000000001</v>
      </c>
      <c r="T22" s="66">
        <v>1.524262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/>
    </row>
    <row r="23" spans="1:28" s="11" customFormat="1" ht="11.25" customHeight="1">
      <c r="A23" s="9" t="s">
        <v>51</v>
      </c>
      <c r="B23" s="10" t="s">
        <v>47</v>
      </c>
      <c r="C23" s="84">
        <v>60.444928059999995</v>
      </c>
      <c r="D23" s="71">
        <v>0</v>
      </c>
      <c r="E23" s="84">
        <v>0.50230200000000003</v>
      </c>
      <c r="F23" s="84">
        <v>5</v>
      </c>
      <c r="G23" s="71">
        <v>0</v>
      </c>
      <c r="H23" s="71">
        <v>0</v>
      </c>
      <c r="I23" s="71">
        <v>1.7191600000000002E-3</v>
      </c>
      <c r="J23" s="84">
        <v>21.957799999999999</v>
      </c>
      <c r="K23" s="84">
        <v>2.8119999999999998</v>
      </c>
      <c r="L23" s="84">
        <v>4.8952</v>
      </c>
      <c r="M23" s="84">
        <v>6.2560599999999997</v>
      </c>
      <c r="N23" s="84">
        <v>9.2187102500000009</v>
      </c>
      <c r="O23" s="84">
        <v>3.9291999999999998</v>
      </c>
      <c r="P23" s="84">
        <v>1.5157558100000001</v>
      </c>
      <c r="Q23" s="84">
        <v>0.82033599000000001</v>
      </c>
      <c r="R23" s="84">
        <v>2.9063978100000001</v>
      </c>
      <c r="S23" s="84">
        <v>0.29313988000000002</v>
      </c>
      <c r="T23" s="71">
        <v>0</v>
      </c>
      <c r="U23" s="71">
        <v>0</v>
      </c>
      <c r="V23" s="84">
        <v>0.33630715999999999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/>
    </row>
    <row r="24" spans="1:28" s="11" customFormat="1" ht="11.25" customHeight="1">
      <c r="A24" s="12" t="s">
        <v>52</v>
      </c>
      <c r="B24" s="13" t="s">
        <v>34</v>
      </c>
      <c r="C24" s="75">
        <v>953.38542200000018</v>
      </c>
      <c r="D24" s="92">
        <v>44</v>
      </c>
      <c r="E24" s="66">
        <v>34.700000000000003</v>
      </c>
      <c r="F24" s="66">
        <v>66.900000000000006</v>
      </c>
      <c r="G24" s="66">
        <v>40.65</v>
      </c>
      <c r="H24" s="66">
        <v>35.722000000000001</v>
      </c>
      <c r="I24" s="66">
        <v>36.720999999999997</v>
      </c>
      <c r="J24" s="66">
        <v>29.719835</v>
      </c>
      <c r="K24" s="66">
        <v>59.914999999999999</v>
      </c>
      <c r="L24" s="66">
        <v>70.742931999999996</v>
      </c>
      <c r="M24" s="66">
        <v>69.3</v>
      </c>
      <c r="N24" s="66">
        <v>65.319199999999995</v>
      </c>
      <c r="O24" s="66">
        <v>52.6</v>
      </c>
      <c r="P24" s="66">
        <v>43.2</v>
      </c>
      <c r="Q24" s="66">
        <v>43.5</v>
      </c>
      <c r="R24" s="66">
        <v>37.954999999999998</v>
      </c>
      <c r="S24" s="66">
        <v>37</v>
      </c>
      <c r="T24" s="66">
        <v>36.6</v>
      </c>
      <c r="U24" s="66">
        <v>38.7575</v>
      </c>
      <c r="V24" s="66">
        <v>39.282955000000001</v>
      </c>
      <c r="W24" s="66">
        <v>45.8</v>
      </c>
      <c r="X24" s="66">
        <v>15</v>
      </c>
      <c r="Y24" s="66">
        <v>5</v>
      </c>
      <c r="Z24" s="67">
        <v>5</v>
      </c>
      <c r="AA24" s="68">
        <v>0</v>
      </c>
      <c r="AB24"/>
    </row>
    <row r="25" spans="1:28" s="11" customFormat="1" ht="11.25" customHeight="1">
      <c r="A25" s="9" t="s">
        <v>53</v>
      </c>
      <c r="B25" s="10" t="s">
        <v>34</v>
      </c>
      <c r="C25" s="74">
        <v>5201.8192579999986</v>
      </c>
      <c r="D25" s="84">
        <v>66</v>
      </c>
      <c r="E25" s="71">
        <v>0</v>
      </c>
      <c r="F25" s="84">
        <v>220</v>
      </c>
      <c r="G25" s="84">
        <v>709.28</v>
      </c>
      <c r="H25" s="84">
        <v>232.65</v>
      </c>
      <c r="I25" s="84">
        <v>251.74</v>
      </c>
      <c r="J25" s="84">
        <v>307.57</v>
      </c>
      <c r="K25" s="84">
        <v>493.89699999999999</v>
      </c>
      <c r="L25" s="84">
        <v>589.00099999999998</v>
      </c>
      <c r="M25" s="84">
        <v>400</v>
      </c>
      <c r="N25" s="84">
        <v>358.75</v>
      </c>
      <c r="O25" s="84">
        <v>593.80600000000004</v>
      </c>
      <c r="P25" s="84">
        <v>225</v>
      </c>
      <c r="Q25" s="84">
        <v>250</v>
      </c>
      <c r="R25" s="84">
        <v>168.055691</v>
      </c>
      <c r="S25" s="84">
        <v>114.57785199999999</v>
      </c>
      <c r="T25" s="84">
        <v>64.581715000000003</v>
      </c>
      <c r="U25" s="84">
        <v>33.380000000000003</v>
      </c>
      <c r="V25" s="84">
        <v>36.92</v>
      </c>
      <c r="W25" s="84">
        <v>71.58</v>
      </c>
      <c r="X25" s="84">
        <v>6</v>
      </c>
      <c r="Y25" s="84">
        <v>4.2300000000000004</v>
      </c>
      <c r="Z25" s="69">
        <v>3.9</v>
      </c>
      <c r="AA25" s="72">
        <v>0.9</v>
      </c>
      <c r="AB25"/>
    </row>
    <row r="26" spans="1:28" s="11" customFormat="1" ht="11.25" customHeight="1">
      <c r="A26" s="12" t="s">
        <v>54</v>
      </c>
      <c r="B26" s="13" t="s">
        <v>34</v>
      </c>
      <c r="C26" s="92">
        <v>16.046910000000004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6">
        <v>0.71</v>
      </c>
      <c r="J26" s="66">
        <v>1.2969999999999999</v>
      </c>
      <c r="K26" s="66">
        <v>1.181</v>
      </c>
      <c r="L26" s="66">
        <v>0.99008399999999996</v>
      </c>
      <c r="M26" s="68">
        <v>0</v>
      </c>
      <c r="N26" s="66">
        <v>1.98</v>
      </c>
      <c r="O26" s="66">
        <v>1.6335999999999999</v>
      </c>
      <c r="P26" s="68">
        <v>0</v>
      </c>
      <c r="Q26" s="66">
        <v>0.99</v>
      </c>
      <c r="R26" s="66">
        <v>0.76049299999999997</v>
      </c>
      <c r="S26" s="66">
        <v>0.24690999999999999</v>
      </c>
      <c r="T26" s="66">
        <v>0.98765000000000003</v>
      </c>
      <c r="U26" s="66">
        <v>0.74073999999999995</v>
      </c>
      <c r="V26" s="66">
        <v>0.98765400000000003</v>
      </c>
      <c r="W26" s="66">
        <v>1.9726539999999999</v>
      </c>
      <c r="X26" s="66">
        <v>6.9125000000000006E-2</v>
      </c>
      <c r="Y26" s="68">
        <v>1.5</v>
      </c>
      <c r="Z26" s="68">
        <v>0</v>
      </c>
      <c r="AA26" s="68">
        <v>0</v>
      </c>
      <c r="AB26"/>
    </row>
    <row r="27" spans="1:28" s="11" customFormat="1" ht="11.25" customHeight="1">
      <c r="A27" s="16" t="s">
        <v>55</v>
      </c>
      <c r="B27" s="10" t="s">
        <v>34</v>
      </c>
      <c r="C27" s="70">
        <v>115.12970600000001</v>
      </c>
      <c r="D27" s="84">
        <v>0.314</v>
      </c>
      <c r="E27" s="84">
        <v>1.954</v>
      </c>
      <c r="F27" s="84">
        <v>3.03</v>
      </c>
      <c r="G27" s="84">
        <v>4.9870000000000001</v>
      </c>
      <c r="H27" s="84">
        <v>6.8869999999999996</v>
      </c>
      <c r="I27" s="84">
        <v>5.9956930000000002</v>
      </c>
      <c r="J27" s="84">
        <v>5.5729059999999997</v>
      </c>
      <c r="K27" s="84">
        <v>7.8553449999999998</v>
      </c>
      <c r="L27" s="84">
        <v>5.7581439999999997</v>
      </c>
      <c r="M27" s="84">
        <v>6.4546809999999999</v>
      </c>
      <c r="N27" s="84">
        <v>8.1691769999999995</v>
      </c>
      <c r="O27" s="84">
        <v>2.4601690000000001</v>
      </c>
      <c r="P27" s="84">
        <v>7.2791980000000001</v>
      </c>
      <c r="Q27" s="84">
        <v>3.9455800000000001</v>
      </c>
      <c r="R27" s="84">
        <v>2.6485729999999998</v>
      </c>
      <c r="S27" s="84">
        <v>2.3912399999999998</v>
      </c>
      <c r="T27" s="84">
        <v>2.331</v>
      </c>
      <c r="U27" s="84">
        <v>8.1560000000000006</v>
      </c>
      <c r="V27" s="84">
        <v>7.44</v>
      </c>
      <c r="W27" s="84">
        <v>7.6</v>
      </c>
      <c r="X27" s="84">
        <v>6.7</v>
      </c>
      <c r="Y27" s="84">
        <v>5.8</v>
      </c>
      <c r="Z27" s="71">
        <v>1.4</v>
      </c>
      <c r="AA27" s="71">
        <v>0</v>
      </c>
      <c r="AB27"/>
    </row>
    <row r="28" spans="1:28" s="11" customFormat="1" ht="11.25" customHeight="1">
      <c r="A28" s="17" t="s">
        <v>56</v>
      </c>
      <c r="B28" s="13" t="s">
        <v>34</v>
      </c>
      <c r="C28" s="75">
        <v>623.64291461498021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6">
        <v>12.737978</v>
      </c>
      <c r="K28" s="66">
        <v>16.735113999999999</v>
      </c>
      <c r="L28" s="66">
        <v>36.921720000000001</v>
      </c>
      <c r="M28" s="66">
        <v>49.922575999999999</v>
      </c>
      <c r="N28" s="66">
        <v>58.730690000000003</v>
      </c>
      <c r="O28" s="66">
        <v>53.027369999999998</v>
      </c>
      <c r="P28" s="66">
        <v>43.170907999999997</v>
      </c>
      <c r="Q28" s="66">
        <v>41.785919999999997</v>
      </c>
      <c r="R28" s="66">
        <v>41.353839999999998</v>
      </c>
      <c r="S28" s="66">
        <v>40.313746000000002</v>
      </c>
      <c r="T28" s="66">
        <v>36.120325999999999</v>
      </c>
      <c r="U28" s="66">
        <v>32.715166000000004</v>
      </c>
      <c r="V28" s="66">
        <v>30.275739999999999</v>
      </c>
      <c r="W28" s="66">
        <v>29.641414000000001</v>
      </c>
      <c r="X28" s="66">
        <v>30.112544</v>
      </c>
      <c r="Y28" s="66">
        <v>28.895987999999999</v>
      </c>
      <c r="Z28" s="66">
        <v>29.145423999999998</v>
      </c>
      <c r="AA28" s="73">
        <v>12.036450614980289</v>
      </c>
      <c r="AB28"/>
    </row>
    <row r="29" spans="1:28" s="11" customFormat="1" ht="11.25" customHeight="1">
      <c r="A29" s="16" t="s">
        <v>57</v>
      </c>
      <c r="B29" s="10" t="s">
        <v>58</v>
      </c>
      <c r="C29" s="84">
        <v>342.4636000000001</v>
      </c>
      <c r="D29" s="71">
        <v>0</v>
      </c>
      <c r="E29" s="84">
        <v>51.313600000000001</v>
      </c>
      <c r="F29" s="84">
        <v>29.277699999999999</v>
      </c>
      <c r="G29" s="84">
        <v>17.7347</v>
      </c>
      <c r="H29" s="84">
        <v>1.0149999999999999</v>
      </c>
      <c r="I29" s="84">
        <v>84.855199999999996</v>
      </c>
      <c r="J29" s="84">
        <v>18.4756</v>
      </c>
      <c r="K29" s="84">
        <v>6.8483000000000001</v>
      </c>
      <c r="L29" s="84">
        <v>60.245199999999997</v>
      </c>
      <c r="M29" s="84">
        <v>40.25</v>
      </c>
      <c r="N29" s="84">
        <v>5.5732999999999997</v>
      </c>
      <c r="O29" s="71">
        <v>0</v>
      </c>
      <c r="P29" s="84">
        <v>11.2</v>
      </c>
      <c r="Q29" s="71">
        <v>0</v>
      </c>
      <c r="R29" s="71">
        <v>0</v>
      </c>
      <c r="S29" s="84">
        <v>3.6</v>
      </c>
      <c r="T29" s="84">
        <v>11.6</v>
      </c>
      <c r="U29" s="71">
        <v>0</v>
      </c>
      <c r="V29" s="71">
        <v>0</v>
      </c>
      <c r="W29" s="84">
        <v>0.47499999999999998</v>
      </c>
      <c r="X29" s="71">
        <v>0</v>
      </c>
      <c r="Y29" s="71">
        <v>0</v>
      </c>
      <c r="Z29" s="71">
        <v>0</v>
      </c>
      <c r="AA29" s="71">
        <v>0</v>
      </c>
      <c r="AB29"/>
    </row>
    <row r="30" spans="1:28" s="11" customFormat="1" ht="11.25" customHeight="1">
      <c r="A30" s="17" t="s">
        <v>59</v>
      </c>
      <c r="B30" s="13" t="s">
        <v>60</v>
      </c>
      <c r="C30" s="75">
        <v>404.95694988999998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6">
        <v>15.539</v>
      </c>
      <c r="L30" s="66">
        <v>27.408000000000001</v>
      </c>
      <c r="M30" s="66">
        <v>24.353000000000002</v>
      </c>
      <c r="N30" s="66">
        <v>21.536000000000001</v>
      </c>
      <c r="O30" s="66">
        <v>21.535</v>
      </c>
      <c r="P30" s="66">
        <v>22.113</v>
      </c>
      <c r="Q30" s="66">
        <v>22.683</v>
      </c>
      <c r="R30" s="66">
        <v>23.86</v>
      </c>
      <c r="S30" s="66">
        <v>25.913</v>
      </c>
      <c r="T30" s="66">
        <v>25.736000000000001</v>
      </c>
      <c r="U30" s="66">
        <v>25.893000000000001</v>
      </c>
      <c r="V30" s="66">
        <v>24.6</v>
      </c>
      <c r="W30" s="66">
        <v>25.6</v>
      </c>
      <c r="X30" s="66">
        <v>25</v>
      </c>
      <c r="Y30" s="66">
        <v>33.15</v>
      </c>
      <c r="Z30" s="66">
        <v>31.5</v>
      </c>
      <c r="AA30" s="73">
        <v>8.5379498900000002</v>
      </c>
      <c r="AB30"/>
    </row>
    <row r="31" spans="1:28" s="11" customFormat="1" ht="11.25" customHeight="1">
      <c r="A31" s="16" t="s">
        <v>61</v>
      </c>
      <c r="B31" s="10" t="s">
        <v>62</v>
      </c>
      <c r="C31" s="84">
        <v>290.79999999999995</v>
      </c>
      <c r="D31" s="84">
        <v>0.57899999999999996</v>
      </c>
      <c r="E31" s="84">
        <v>2.871</v>
      </c>
      <c r="F31" s="84">
        <v>3.718</v>
      </c>
      <c r="G31" s="84">
        <v>16.765999999999998</v>
      </c>
      <c r="H31" s="84">
        <v>23.658999999999999</v>
      </c>
      <c r="I31" s="84">
        <v>20.378</v>
      </c>
      <c r="J31" s="84">
        <v>40.590000000000003</v>
      </c>
      <c r="K31" s="84">
        <v>18.88</v>
      </c>
      <c r="L31" s="84">
        <v>19.2</v>
      </c>
      <c r="M31" s="84">
        <v>18.7</v>
      </c>
      <c r="N31" s="84">
        <v>18.7</v>
      </c>
      <c r="O31" s="84">
        <v>17</v>
      </c>
      <c r="P31" s="84">
        <v>18.7</v>
      </c>
      <c r="Q31" s="84">
        <v>9.0470000000000006</v>
      </c>
      <c r="R31" s="84">
        <v>3.3050000000000002</v>
      </c>
      <c r="S31" s="84">
        <v>11.032</v>
      </c>
      <c r="T31" s="84">
        <v>11.109</v>
      </c>
      <c r="U31" s="84">
        <v>13.012</v>
      </c>
      <c r="V31" s="84">
        <v>12.920999999999999</v>
      </c>
      <c r="W31" s="84">
        <v>10.632999999999999</v>
      </c>
      <c r="X31" s="71">
        <v>0</v>
      </c>
      <c r="Y31" s="71">
        <v>0</v>
      </c>
      <c r="Z31" s="71">
        <v>0</v>
      </c>
      <c r="AA31" s="71">
        <v>0</v>
      </c>
      <c r="AB31"/>
    </row>
    <row r="32" spans="1:28" s="24" customFormat="1" ht="11.25" customHeight="1">
      <c r="A32" s="22" t="s">
        <v>63</v>
      </c>
      <c r="B32" s="23"/>
      <c r="C32" s="93">
        <v>35912.430226704979</v>
      </c>
      <c r="D32" s="47">
        <v>261.90921882999999</v>
      </c>
      <c r="E32" s="47">
        <v>424.17942576999997</v>
      </c>
      <c r="F32" s="47">
        <v>1467.8999470300002</v>
      </c>
      <c r="G32" s="47">
        <v>2445.7971968800002</v>
      </c>
      <c r="H32" s="47">
        <v>1221.5022719600001</v>
      </c>
      <c r="I32" s="47">
        <v>2101.7328993600004</v>
      </c>
      <c r="J32" s="47">
        <v>2551.7125693100006</v>
      </c>
      <c r="K32" s="47">
        <v>3434.0749830000004</v>
      </c>
      <c r="L32" s="47">
        <v>5319.2429055000011</v>
      </c>
      <c r="M32" s="47">
        <v>3798.8130110700004</v>
      </c>
      <c r="N32" s="47">
        <v>3431.04700925</v>
      </c>
      <c r="O32" s="47">
        <v>3032.9401256199994</v>
      </c>
      <c r="P32" s="47">
        <v>1575.4328585200001</v>
      </c>
      <c r="Q32" s="47">
        <v>1287.4965808900001</v>
      </c>
      <c r="R32" s="47">
        <v>919.57018025000002</v>
      </c>
      <c r="S32" s="47">
        <v>868.59207899000012</v>
      </c>
      <c r="T32" s="47">
        <v>532.57800670000017</v>
      </c>
      <c r="U32" s="47">
        <v>200.42253411000002</v>
      </c>
      <c r="V32" s="47">
        <v>167.32859415999999</v>
      </c>
      <c r="W32" s="47">
        <v>312.39934800000003</v>
      </c>
      <c r="X32" s="47">
        <v>217.76266900000002</v>
      </c>
      <c r="Y32" s="61">
        <v>188.575988</v>
      </c>
      <c r="Z32" s="61">
        <v>129.945424</v>
      </c>
      <c r="AA32" s="61">
        <v>21.474400504980288</v>
      </c>
      <c r="AB32"/>
    </row>
    <row r="33" spans="1:40" s="4" customFormat="1" ht="11.25" customHeight="1">
      <c r="A33" s="18" t="s">
        <v>64</v>
      </c>
      <c r="B33" s="6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/>
      <c r="AC33"/>
      <c r="AD33"/>
      <c r="AE33"/>
      <c r="AF33"/>
      <c r="AG33"/>
    </row>
    <row r="34" spans="1:40" s="11" customFormat="1" ht="11.25" customHeight="1">
      <c r="A34" s="17" t="s">
        <v>65</v>
      </c>
      <c r="B34" s="13" t="s">
        <v>47</v>
      </c>
      <c r="C34" s="66">
        <v>1095.3759030000001</v>
      </c>
      <c r="D34" s="66">
        <v>159.4727</v>
      </c>
      <c r="E34" s="66">
        <v>51.044400000000003</v>
      </c>
      <c r="F34" s="66">
        <v>49.1584</v>
      </c>
      <c r="G34" s="66">
        <v>56.949800000000003</v>
      </c>
      <c r="H34" s="66">
        <v>60.030799999999999</v>
      </c>
      <c r="I34" s="66">
        <v>59.996000000000002</v>
      </c>
      <c r="J34" s="66">
        <v>154.72929999999999</v>
      </c>
      <c r="K34" s="66">
        <v>73.009799999999998</v>
      </c>
      <c r="L34" s="66">
        <v>58.130299999999998</v>
      </c>
      <c r="M34" s="66">
        <v>112.5488</v>
      </c>
      <c r="N34" s="66">
        <v>59.199100000000001</v>
      </c>
      <c r="O34" s="66">
        <v>46.154000000000003</v>
      </c>
      <c r="P34" s="66">
        <v>65.969099999999997</v>
      </c>
      <c r="Q34" s="66">
        <v>53.730910000000002</v>
      </c>
      <c r="R34" s="66">
        <v>26.651031</v>
      </c>
      <c r="S34" s="66">
        <v>4.3796999999999997</v>
      </c>
      <c r="T34" s="66">
        <v>4.221762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/>
    </row>
    <row r="35" spans="1:40" s="11" customFormat="1" ht="11.25" customHeight="1">
      <c r="A35" s="16" t="s">
        <v>66</v>
      </c>
      <c r="B35" s="10" t="s">
        <v>47</v>
      </c>
      <c r="C35" s="70">
        <v>3459.1342125500005</v>
      </c>
      <c r="D35" s="84">
        <v>197.09</v>
      </c>
      <c r="E35" s="84">
        <v>86.665468000000004</v>
      </c>
      <c r="F35" s="84">
        <v>11.38640373</v>
      </c>
      <c r="G35" s="84">
        <v>4.6088542699999993</v>
      </c>
      <c r="H35" s="84">
        <v>3.8325999999999999E-2</v>
      </c>
      <c r="I35" s="84">
        <v>3.3261059999999995E-2</v>
      </c>
      <c r="J35" s="84">
        <v>17.018394000000001</v>
      </c>
      <c r="K35" s="84">
        <v>27.292157</v>
      </c>
      <c r="L35" s="84">
        <v>29.928017000000001</v>
      </c>
      <c r="M35" s="84">
        <v>66.742365730000003</v>
      </c>
      <c r="N35" s="84">
        <v>61.407842979999998</v>
      </c>
      <c r="O35" s="84">
        <v>23.72760697</v>
      </c>
      <c r="P35" s="84">
        <v>52.681975999999999</v>
      </c>
      <c r="Q35" s="84">
        <v>25.70598571</v>
      </c>
      <c r="R35" s="84">
        <v>39.891089999999998</v>
      </c>
      <c r="S35" s="84">
        <v>93.836197040000002</v>
      </c>
      <c r="T35" s="84">
        <v>119.63808770999999</v>
      </c>
      <c r="U35" s="84">
        <v>152.35147799999999</v>
      </c>
      <c r="V35" s="84">
        <v>178.61049159000001</v>
      </c>
      <c r="W35" s="84">
        <v>219.60272900000001</v>
      </c>
      <c r="X35" s="84">
        <v>671.34244899999999</v>
      </c>
      <c r="Y35" s="84">
        <v>643.23681499999998</v>
      </c>
      <c r="Z35" s="70">
        <v>534.61822275999998</v>
      </c>
      <c r="AA35" s="70">
        <v>201.67999399999999</v>
      </c>
      <c r="AB35"/>
    </row>
    <row r="36" spans="1:40" s="11" customFormat="1" ht="11.25" customHeight="1">
      <c r="A36" s="17" t="s">
        <v>67</v>
      </c>
      <c r="B36" s="13" t="s">
        <v>47</v>
      </c>
      <c r="C36" s="66">
        <v>40.198781460000006</v>
      </c>
      <c r="D36" s="66">
        <v>9</v>
      </c>
      <c r="E36" s="66">
        <v>11.8</v>
      </c>
      <c r="F36" s="66">
        <v>11.22</v>
      </c>
      <c r="G36" s="66">
        <v>1.6</v>
      </c>
      <c r="H36" s="68">
        <v>0</v>
      </c>
      <c r="I36" s="68">
        <v>0</v>
      </c>
      <c r="J36" s="68">
        <v>0</v>
      </c>
      <c r="K36" s="66">
        <v>0.86651385999999997</v>
      </c>
      <c r="L36" s="66">
        <v>1.3</v>
      </c>
      <c r="M36" s="66">
        <v>1.18430671</v>
      </c>
      <c r="N36" s="66">
        <v>0.73120490000000005</v>
      </c>
      <c r="O36" s="66">
        <v>0.42311151000000002</v>
      </c>
      <c r="P36" s="66">
        <v>1.3749229999999999</v>
      </c>
      <c r="Q36" s="66">
        <v>0.60445397999999995</v>
      </c>
      <c r="R36" s="66">
        <v>5.4349000000000001E-2</v>
      </c>
      <c r="S36" s="68">
        <v>0</v>
      </c>
      <c r="T36" s="68">
        <v>0</v>
      </c>
      <c r="U36" s="68">
        <v>0</v>
      </c>
      <c r="V36" s="68">
        <v>0</v>
      </c>
      <c r="W36" s="66">
        <v>3.9918500000000003E-2</v>
      </c>
      <c r="X36" s="68">
        <v>0</v>
      </c>
      <c r="Y36" s="68">
        <v>0</v>
      </c>
      <c r="Z36" s="68">
        <v>0</v>
      </c>
      <c r="AA36" s="68">
        <v>0</v>
      </c>
      <c r="AB36"/>
    </row>
    <row r="37" spans="1:40" s="11" customFormat="1" ht="11.25" customHeight="1">
      <c r="A37" s="19" t="s">
        <v>68</v>
      </c>
      <c r="B37" s="15" t="s">
        <v>34</v>
      </c>
      <c r="C37" s="77">
        <v>2369.82269898</v>
      </c>
      <c r="D37" s="86">
        <v>160.80000000000001</v>
      </c>
      <c r="E37" s="86">
        <v>63</v>
      </c>
      <c r="F37" s="86">
        <v>67.099999999999994</v>
      </c>
      <c r="G37" s="86">
        <v>47.1</v>
      </c>
      <c r="H37" s="86">
        <v>41.8</v>
      </c>
      <c r="I37" s="86">
        <v>54</v>
      </c>
      <c r="J37" s="86">
        <v>44.25</v>
      </c>
      <c r="K37" s="86">
        <v>86.99</v>
      </c>
      <c r="L37" s="86">
        <v>81.48</v>
      </c>
      <c r="M37" s="86">
        <v>65</v>
      </c>
      <c r="N37" s="86">
        <v>99.559229999999999</v>
      </c>
      <c r="O37" s="86">
        <v>76.070999999999998</v>
      </c>
      <c r="P37" s="86">
        <v>107.8925</v>
      </c>
      <c r="Q37" s="86">
        <v>129.26656579000002</v>
      </c>
      <c r="R37" s="86">
        <v>84.269573000000008</v>
      </c>
      <c r="S37" s="86">
        <v>89.24</v>
      </c>
      <c r="T37" s="86">
        <v>77.185673550000004</v>
      </c>
      <c r="U37" s="86">
        <v>86.693401550000004</v>
      </c>
      <c r="V37" s="86">
        <v>150.41</v>
      </c>
      <c r="W37" s="86">
        <v>176.63</v>
      </c>
      <c r="X37" s="86">
        <v>406.35030116999997</v>
      </c>
      <c r="Y37" s="86">
        <v>12.97345279</v>
      </c>
      <c r="Z37" s="86">
        <v>161.76100113000001</v>
      </c>
      <c r="AA37" s="71">
        <v>0</v>
      </c>
      <c r="AB37"/>
    </row>
    <row r="38" spans="1:40" s="11" customFormat="1" ht="11.25" customHeight="1">
      <c r="A38" s="17" t="s">
        <v>69</v>
      </c>
      <c r="B38" s="13" t="s">
        <v>70</v>
      </c>
      <c r="C38" s="68">
        <v>287.46000000000004</v>
      </c>
      <c r="D38" s="68">
        <v>46.46</v>
      </c>
      <c r="E38" s="68">
        <v>33.370000000000005</v>
      </c>
      <c r="F38" s="68">
        <v>49.779999999999994</v>
      </c>
      <c r="G38" s="68">
        <v>40.120000000000005</v>
      </c>
      <c r="H38" s="68">
        <v>48.319999999999993</v>
      </c>
      <c r="I38" s="68">
        <v>9.4700000000000006</v>
      </c>
      <c r="J38" s="68">
        <v>42.150000000000006</v>
      </c>
      <c r="K38" s="68">
        <v>17.79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/>
    </row>
    <row r="39" spans="1:40" s="24" customFormat="1" ht="11.25" customHeight="1">
      <c r="A39" s="22" t="s">
        <v>71</v>
      </c>
      <c r="B39" s="22"/>
      <c r="C39" s="78">
        <v>7251.99159599</v>
      </c>
      <c r="D39" s="83">
        <v>572.82270000000005</v>
      </c>
      <c r="E39" s="83">
        <v>245.87986800000002</v>
      </c>
      <c r="F39" s="83">
        <v>188.64480373000001</v>
      </c>
      <c r="G39" s="83">
        <v>150.37865427000003</v>
      </c>
      <c r="H39" s="83">
        <v>150.18912599999999</v>
      </c>
      <c r="I39" s="83">
        <v>123.49926106000001</v>
      </c>
      <c r="J39" s="83">
        <v>258.147694</v>
      </c>
      <c r="K39" s="83">
        <v>205.94847085999999</v>
      </c>
      <c r="L39" s="83">
        <v>170.83831700000002</v>
      </c>
      <c r="M39" s="83">
        <v>245.47547243999998</v>
      </c>
      <c r="N39" s="83">
        <v>220.89737787999999</v>
      </c>
      <c r="O39" s="83">
        <v>146.37571847999999</v>
      </c>
      <c r="P39" s="83">
        <v>227.918499</v>
      </c>
      <c r="Q39" s="83">
        <v>209.30791548000002</v>
      </c>
      <c r="R39" s="83">
        <v>150.86604299999999</v>
      </c>
      <c r="S39" s="83">
        <v>187.45589704</v>
      </c>
      <c r="T39" s="83">
        <v>201.04552325999998</v>
      </c>
      <c r="U39" s="83">
        <v>239.04487954999999</v>
      </c>
      <c r="V39" s="83">
        <v>329.02049159000001</v>
      </c>
      <c r="W39" s="83">
        <v>396.27264750000001</v>
      </c>
      <c r="X39" s="83">
        <v>1077.69275017</v>
      </c>
      <c r="Y39" s="78">
        <v>656.21026778999999</v>
      </c>
      <c r="Z39" s="83">
        <v>696.37922389000005</v>
      </c>
      <c r="AA39" s="78">
        <v>201.67999399999999</v>
      </c>
      <c r="AB39"/>
    </row>
    <row r="40" spans="1:40" s="4" customFormat="1" ht="11.25" customHeight="1">
      <c r="A40" s="30" t="s">
        <v>72</v>
      </c>
      <c r="B40" s="33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s="11" customFormat="1" ht="11.25" customHeight="1">
      <c r="A41" s="17" t="s">
        <v>73</v>
      </c>
      <c r="B41" s="13" t="s">
        <v>34</v>
      </c>
      <c r="C41" s="92">
        <v>12030.343999999997</v>
      </c>
      <c r="D41" s="66">
        <v>24.3</v>
      </c>
      <c r="E41" s="66">
        <v>23</v>
      </c>
      <c r="F41" s="66">
        <v>62.9</v>
      </c>
      <c r="G41" s="66">
        <v>130.30000000000001</v>
      </c>
      <c r="H41" s="66">
        <v>106.2</v>
      </c>
      <c r="I41" s="66">
        <v>179.3</v>
      </c>
      <c r="J41" s="66">
        <v>301.10000000000002</v>
      </c>
      <c r="K41" s="66">
        <v>654.4</v>
      </c>
      <c r="L41" s="66">
        <v>859.14099999999996</v>
      </c>
      <c r="M41" s="66">
        <v>730.08199999999999</v>
      </c>
      <c r="N41" s="66">
        <v>1126.558</v>
      </c>
      <c r="O41" s="66">
        <v>1500.7860000000001</v>
      </c>
      <c r="P41" s="66">
        <v>752.06700000000001</v>
      </c>
      <c r="Q41" s="66">
        <v>822.18899999999996</v>
      </c>
      <c r="R41" s="66">
        <v>743.57600000000002</v>
      </c>
      <c r="S41" s="66">
        <v>843.19600000000003</v>
      </c>
      <c r="T41" s="66">
        <v>858.26499999999999</v>
      </c>
      <c r="U41" s="66">
        <v>824.94299999999998</v>
      </c>
      <c r="V41" s="66">
        <v>677.76400000000001</v>
      </c>
      <c r="W41" s="66">
        <v>619.21500000000003</v>
      </c>
      <c r="X41" s="66">
        <v>171.87200000000001</v>
      </c>
      <c r="Y41" s="66">
        <v>9.5950000000000006</v>
      </c>
      <c r="Z41" s="68">
        <v>9.5950000000000006</v>
      </c>
      <c r="AA41" s="67">
        <v>0</v>
      </c>
      <c r="AB41"/>
    </row>
    <row r="42" spans="1:40" s="11" customFormat="1" ht="11.25" customHeight="1">
      <c r="A42" s="16" t="s">
        <v>74</v>
      </c>
      <c r="B42" s="10" t="s">
        <v>34</v>
      </c>
      <c r="C42" s="74">
        <v>1479.7118577499998</v>
      </c>
      <c r="D42" s="84">
        <v>113.87638606</v>
      </c>
      <c r="E42" s="84">
        <v>6.2157512199999996</v>
      </c>
      <c r="F42" s="84">
        <v>45.826751119999997</v>
      </c>
      <c r="G42" s="84">
        <v>42.551761630000001</v>
      </c>
      <c r="H42" s="84">
        <v>2.8868685699999999</v>
      </c>
      <c r="I42" s="84">
        <v>0.8751544</v>
      </c>
      <c r="J42" s="84">
        <v>1.587</v>
      </c>
      <c r="K42" s="84">
        <v>78.994657950000004</v>
      </c>
      <c r="L42" s="84">
        <v>426.15054626</v>
      </c>
      <c r="M42" s="84">
        <v>256.64472885999999</v>
      </c>
      <c r="N42" s="84">
        <v>62.992996240000004</v>
      </c>
      <c r="O42" s="84">
        <v>79.872337079999994</v>
      </c>
      <c r="P42" s="84">
        <v>69.762751719999898</v>
      </c>
      <c r="Q42" s="84">
        <v>74.2634458</v>
      </c>
      <c r="R42" s="84">
        <v>64.125867350000007</v>
      </c>
      <c r="S42" s="84">
        <v>73.571737230000011</v>
      </c>
      <c r="T42" s="84">
        <v>26.11584671</v>
      </c>
      <c r="U42" s="84">
        <v>23.189599730000001</v>
      </c>
      <c r="V42" s="84">
        <v>21.827078270000023</v>
      </c>
      <c r="W42" s="84">
        <v>7.268988880000018</v>
      </c>
      <c r="X42" s="84">
        <v>1.10745559</v>
      </c>
      <c r="Y42" s="71">
        <v>4.14708E-3</v>
      </c>
      <c r="Z42" s="71">
        <v>0</v>
      </c>
      <c r="AA42" s="69">
        <v>0</v>
      </c>
      <c r="AB42"/>
    </row>
    <row r="43" spans="1:40" s="11" customFormat="1" ht="11.25" customHeight="1">
      <c r="A43" s="17" t="s">
        <v>75</v>
      </c>
      <c r="B43" s="13" t="s">
        <v>34</v>
      </c>
      <c r="C43" s="75">
        <v>160.24903648</v>
      </c>
      <c r="D43" s="66">
        <v>0.23889591000000002</v>
      </c>
      <c r="E43" s="66">
        <v>0.24629176</v>
      </c>
      <c r="F43" s="66">
        <v>8.2008890000000001E-2</v>
      </c>
      <c r="G43" s="66">
        <v>0.12983438999999999</v>
      </c>
      <c r="H43" s="66">
        <v>0.29525953999999999</v>
      </c>
      <c r="I43" s="66">
        <v>1.2997603999999998</v>
      </c>
      <c r="J43" s="66">
        <v>0.49917738</v>
      </c>
      <c r="K43" s="66">
        <v>1.2092273</v>
      </c>
      <c r="L43" s="66">
        <v>2.6034112399999998</v>
      </c>
      <c r="M43" s="66">
        <v>1.6317615700000001</v>
      </c>
      <c r="N43" s="66">
        <v>4.2122050499999997</v>
      </c>
      <c r="O43" s="66">
        <v>3.8421365199999999</v>
      </c>
      <c r="P43" s="66">
        <v>8.3257156400000003</v>
      </c>
      <c r="Q43" s="66">
        <v>11.67815274</v>
      </c>
      <c r="R43" s="66">
        <v>21.66957644</v>
      </c>
      <c r="S43" s="66">
        <v>15.28437362</v>
      </c>
      <c r="T43" s="66">
        <v>22.660020930000002</v>
      </c>
      <c r="U43" s="66">
        <v>24.13170015</v>
      </c>
      <c r="V43" s="66">
        <v>20.409046199999999</v>
      </c>
      <c r="W43" s="66">
        <v>19.181527410000001</v>
      </c>
      <c r="X43" s="66">
        <v>5.8265000000000001E-3</v>
      </c>
      <c r="Y43" s="66">
        <v>0.61118289999999997</v>
      </c>
      <c r="Z43" s="68">
        <v>1.944E-3</v>
      </c>
      <c r="AA43" s="67">
        <v>0</v>
      </c>
      <c r="AB43"/>
    </row>
    <row r="44" spans="1:40" s="11" customFormat="1" ht="11.25" customHeight="1">
      <c r="A44" s="16" t="s">
        <v>76</v>
      </c>
      <c r="B44" s="10" t="s">
        <v>47</v>
      </c>
      <c r="C44" s="74">
        <v>1843.8586050200001</v>
      </c>
      <c r="D44" s="84">
        <v>6.9</v>
      </c>
      <c r="E44" s="84">
        <v>9.9</v>
      </c>
      <c r="F44" s="84">
        <v>45.61</v>
      </c>
      <c r="G44" s="84">
        <v>0.2</v>
      </c>
      <c r="H44" s="84">
        <v>25.7</v>
      </c>
      <c r="I44" s="84">
        <v>21.7</v>
      </c>
      <c r="J44" s="84">
        <v>38.102189000000003</v>
      </c>
      <c r="K44" s="84">
        <v>179.533432</v>
      </c>
      <c r="L44" s="84">
        <v>197.6</v>
      </c>
      <c r="M44" s="84">
        <v>172.2</v>
      </c>
      <c r="N44" s="84">
        <v>224.37047699999999</v>
      </c>
      <c r="O44" s="84">
        <v>210.14737500000001</v>
      </c>
      <c r="P44" s="84">
        <v>100.864958</v>
      </c>
      <c r="Q44" s="84">
        <v>137</v>
      </c>
      <c r="R44" s="84">
        <v>95.546639999999996</v>
      </c>
      <c r="S44" s="84">
        <v>102.49037</v>
      </c>
      <c r="T44" s="84">
        <v>77.524242999999998</v>
      </c>
      <c r="U44" s="84">
        <v>72.338351000000003</v>
      </c>
      <c r="V44" s="84">
        <v>69.746189000000001</v>
      </c>
      <c r="W44" s="84">
        <v>18.114376</v>
      </c>
      <c r="X44" s="84">
        <v>15.679821</v>
      </c>
      <c r="Y44" s="84">
        <v>12.032389590000005</v>
      </c>
      <c r="Z44" s="70">
        <v>9.357794430000002</v>
      </c>
      <c r="AA44" s="70">
        <v>1.2</v>
      </c>
      <c r="AB44"/>
    </row>
    <row r="45" spans="1:40" s="11" customFormat="1" ht="11.25" customHeight="1">
      <c r="A45" s="17" t="s">
        <v>77</v>
      </c>
      <c r="B45" s="13" t="s">
        <v>47</v>
      </c>
      <c r="C45" s="75">
        <v>52.616986600000011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6">
        <v>2.2999999999999998</v>
      </c>
      <c r="J45" s="66">
        <v>0.5</v>
      </c>
      <c r="K45" s="66">
        <v>4.9000000000000004</v>
      </c>
      <c r="L45" s="66">
        <v>5.2</v>
      </c>
      <c r="M45" s="66">
        <v>5.8</v>
      </c>
      <c r="N45" s="66">
        <v>5.5</v>
      </c>
      <c r="O45" s="66">
        <v>5.5</v>
      </c>
      <c r="P45" s="66">
        <v>6.8</v>
      </c>
      <c r="Q45" s="66">
        <v>7.1</v>
      </c>
      <c r="R45" s="66">
        <v>5.4675130000000003</v>
      </c>
      <c r="S45" s="66">
        <v>0.83518599999999998</v>
      </c>
      <c r="T45" s="66">
        <v>0.76668352000000006</v>
      </c>
      <c r="U45" s="66">
        <v>0.90500842999999997</v>
      </c>
      <c r="V45" s="66">
        <v>0.86365199999999998</v>
      </c>
      <c r="W45" s="66">
        <v>6.610365E-2</v>
      </c>
      <c r="X45" s="66">
        <v>0.11284</v>
      </c>
      <c r="Y45" s="68">
        <v>0</v>
      </c>
      <c r="Z45" s="68">
        <v>0</v>
      </c>
      <c r="AA45" s="68">
        <v>0</v>
      </c>
      <c r="AB45"/>
    </row>
    <row r="46" spans="1:40" s="11" customFormat="1" ht="11.25" customHeight="1">
      <c r="A46" s="19" t="s">
        <v>78</v>
      </c>
      <c r="B46" s="15" t="s">
        <v>34</v>
      </c>
      <c r="C46" s="76">
        <v>48.861000000000011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6">
        <v>0.2</v>
      </c>
      <c r="J46" s="86">
        <v>2.8</v>
      </c>
      <c r="K46" s="86">
        <v>8.1</v>
      </c>
      <c r="L46" s="86">
        <v>6.2</v>
      </c>
      <c r="M46" s="86">
        <v>5.819</v>
      </c>
      <c r="N46" s="86">
        <v>3.25</v>
      </c>
      <c r="O46" s="86">
        <v>3.129</v>
      </c>
      <c r="P46" s="86">
        <v>2.94</v>
      </c>
      <c r="Q46" s="86">
        <v>3.37</v>
      </c>
      <c r="R46" s="86">
        <v>1.88</v>
      </c>
      <c r="S46" s="86">
        <v>2.34</v>
      </c>
      <c r="T46" s="86">
        <v>2.34</v>
      </c>
      <c r="U46" s="86">
        <v>2.34</v>
      </c>
      <c r="V46" s="86">
        <v>1.79</v>
      </c>
      <c r="W46" s="86">
        <v>1.95</v>
      </c>
      <c r="X46" s="86">
        <v>0.41299999999999998</v>
      </c>
      <c r="Y46" s="87">
        <v>0</v>
      </c>
      <c r="Z46" s="87">
        <v>0</v>
      </c>
      <c r="AA46" s="87">
        <v>0</v>
      </c>
      <c r="AB46"/>
    </row>
    <row r="47" spans="1:40" s="11" customFormat="1" ht="11.25" customHeight="1">
      <c r="A47" s="17" t="s">
        <v>79</v>
      </c>
      <c r="B47" s="13" t="s">
        <v>80</v>
      </c>
      <c r="C47" s="75">
        <v>713.32100000000003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6">
        <v>7</v>
      </c>
      <c r="K47" s="66">
        <v>9</v>
      </c>
      <c r="L47" s="66">
        <v>30.2</v>
      </c>
      <c r="M47" s="66">
        <v>25.5</v>
      </c>
      <c r="N47" s="66">
        <v>44.387</v>
      </c>
      <c r="O47" s="66">
        <v>48.039000000000001</v>
      </c>
      <c r="P47" s="66">
        <v>49.65</v>
      </c>
      <c r="Q47" s="66">
        <v>56.9</v>
      </c>
      <c r="R47" s="66">
        <v>56.9</v>
      </c>
      <c r="S47" s="66">
        <v>54.9</v>
      </c>
      <c r="T47" s="66">
        <v>54.9</v>
      </c>
      <c r="U47" s="66">
        <v>54.9</v>
      </c>
      <c r="V47" s="66">
        <v>54.9</v>
      </c>
      <c r="W47" s="66">
        <v>54.9</v>
      </c>
      <c r="X47" s="66">
        <v>40</v>
      </c>
      <c r="Y47" s="66">
        <v>35.200000000000003</v>
      </c>
      <c r="Z47" s="66">
        <v>24.835000000000001</v>
      </c>
      <c r="AA47" s="92">
        <v>11.21</v>
      </c>
      <c r="AB47"/>
    </row>
    <row r="48" spans="1:40" s="24" customFormat="1" ht="11.25" customHeight="1">
      <c r="A48" s="22" t="s">
        <v>81</v>
      </c>
      <c r="B48" s="31" t="s">
        <v>82</v>
      </c>
      <c r="C48" s="61">
        <v>16328.962485849997</v>
      </c>
      <c r="D48" s="47">
        <v>145.31528197</v>
      </c>
      <c r="E48" s="47">
        <v>39.362042979999998</v>
      </c>
      <c r="F48" s="47">
        <v>154.41876000999997</v>
      </c>
      <c r="G48" s="47">
        <v>173.18159602</v>
      </c>
      <c r="H48" s="47">
        <v>135.08212811000001</v>
      </c>
      <c r="I48" s="47">
        <v>205.67491480000001</v>
      </c>
      <c r="J48" s="47">
        <v>351.58836638000002</v>
      </c>
      <c r="K48" s="47">
        <v>936.13731725000002</v>
      </c>
      <c r="L48" s="47">
        <v>1527.0949575</v>
      </c>
      <c r="M48" s="47">
        <v>1197.6774904299998</v>
      </c>
      <c r="N48" s="47">
        <v>1471.2706782899998</v>
      </c>
      <c r="O48" s="47">
        <v>1851.3158486</v>
      </c>
      <c r="P48" s="47">
        <v>990.41042535999986</v>
      </c>
      <c r="Q48" s="47">
        <v>1112.5005985399998</v>
      </c>
      <c r="R48" s="47">
        <v>989.16559679000011</v>
      </c>
      <c r="S48" s="47">
        <v>1092.6176668500002</v>
      </c>
      <c r="T48" s="47">
        <v>1042.5717941600001</v>
      </c>
      <c r="U48" s="47">
        <v>1002.74765931</v>
      </c>
      <c r="V48" s="47">
        <v>847.29996546999996</v>
      </c>
      <c r="W48" s="47">
        <v>720.6959959400001</v>
      </c>
      <c r="X48" s="47">
        <v>229.19094309000005</v>
      </c>
      <c r="Y48" s="47">
        <v>57.442719570000008</v>
      </c>
      <c r="Z48" s="61">
        <v>43.78973843</v>
      </c>
      <c r="AA48" s="61">
        <v>12.41</v>
      </c>
      <c r="AB48"/>
    </row>
    <row r="49" spans="1:33" s="21" customFormat="1" ht="11.45" customHeight="1">
      <c r="A49" s="20" t="s">
        <v>83</v>
      </c>
      <c r="B49" s="32" t="s">
        <v>82</v>
      </c>
      <c r="C49" s="60">
        <v>148381.52508752761</v>
      </c>
      <c r="D49" s="60">
        <v>1061.4082008</v>
      </c>
      <c r="E49" s="60">
        <v>1210.7083367500002</v>
      </c>
      <c r="F49" s="60">
        <v>2617.5142107700003</v>
      </c>
      <c r="G49" s="60">
        <v>4792.1374471700001</v>
      </c>
      <c r="H49" s="60">
        <v>3523.9397790700009</v>
      </c>
      <c r="I49" s="60">
        <v>10129.473075220001</v>
      </c>
      <c r="J49" s="60">
        <v>6105.9162836900014</v>
      </c>
      <c r="K49" s="60">
        <v>10414.560671110001</v>
      </c>
      <c r="L49" s="60">
        <v>16588.214418630003</v>
      </c>
      <c r="M49" s="60">
        <v>16276.041522929998</v>
      </c>
      <c r="N49" s="60">
        <v>14840.867274419999</v>
      </c>
      <c r="O49" s="60">
        <v>10319.093042699998</v>
      </c>
      <c r="P49" s="60">
        <v>7168.6057498800001</v>
      </c>
      <c r="Q49" s="60">
        <v>7197.5215067681274</v>
      </c>
      <c r="R49" s="60">
        <v>5748.4244564603541</v>
      </c>
      <c r="S49" s="60">
        <v>6505.5043169573037</v>
      </c>
      <c r="T49" s="60">
        <v>6620.5995431871761</v>
      </c>
      <c r="U49" s="60">
        <v>5466.624917139965</v>
      </c>
      <c r="V49" s="60">
        <v>4456.4552289978337</v>
      </c>
      <c r="W49" s="60">
        <v>3705.3609864318487</v>
      </c>
      <c r="X49" s="60">
        <v>1624.6463622599999</v>
      </c>
      <c r="Y49" s="44">
        <v>902.22897536000005</v>
      </c>
      <c r="Z49" s="60">
        <v>870.11438631999999</v>
      </c>
      <c r="AA49" s="60">
        <v>235.56439450498027</v>
      </c>
      <c r="AB49"/>
    </row>
    <row r="50" spans="1:33" s="11" customFormat="1" ht="20.100000000000001" customHeight="1">
      <c r="A50" s="79" t="s">
        <v>84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/>
    </row>
    <row r="51" spans="1:3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B51"/>
    </row>
    <row r="52" spans="1:3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B53"/>
    </row>
    <row r="54" spans="1:3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B54"/>
    </row>
    <row r="55" spans="1:3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B55"/>
    </row>
    <row r="56" spans="1:3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/>
    </row>
    <row r="57" spans="1:3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/>
    </row>
    <row r="58" spans="1:3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B58"/>
    </row>
    <row r="59" spans="1:3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B59"/>
    </row>
    <row r="60" spans="1:3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B60"/>
    </row>
    <row r="61" spans="1:3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B61"/>
    </row>
    <row r="62" spans="1:3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B62"/>
    </row>
    <row r="63" spans="1:3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B63"/>
    </row>
    <row r="64" spans="1:33">
      <c r="AB64"/>
    </row>
    <row r="65" spans="12:28">
      <c r="L65" s="1">
        <v>16566.29</v>
      </c>
      <c r="M65" s="1">
        <v>16238.77</v>
      </c>
      <c r="N65" s="1">
        <v>14820.75</v>
      </c>
      <c r="AB65"/>
    </row>
  </sheetData>
  <mergeCells count="3">
    <mergeCell ref="A50:AA50"/>
    <mergeCell ref="A1:AA1"/>
    <mergeCell ref="A2:Z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7172F-7E87-43B3-AFFF-F922E93C08C9}">
  <dimension ref="A1:A50"/>
  <sheetViews>
    <sheetView zoomScale="110" zoomScaleNormal="110" workbookViewId="0">
      <selection activeCell="A13" sqref="A13"/>
    </sheetView>
  </sheetViews>
  <sheetFormatPr defaultColWidth="8.83203125" defaultRowHeight="12.75"/>
  <cols>
    <col min="1" max="1" width="45.1640625" customWidth="1"/>
    <col min="2" max="2" width="8" customWidth="1"/>
    <col min="3" max="3" width="11.6640625" customWidth="1"/>
    <col min="4" max="4" width="11.5" bestFit="1" customWidth="1"/>
    <col min="5" max="5" width="11.6640625" customWidth="1"/>
    <col min="6" max="8" width="10.33203125" customWidth="1"/>
    <col min="9" max="9" width="11.6640625" customWidth="1"/>
    <col min="10" max="11" width="10.33203125" customWidth="1"/>
    <col min="12" max="12" width="11.6640625" customWidth="1"/>
    <col min="13" max="13" width="10.33203125" customWidth="1"/>
    <col min="14" max="14" width="11.6640625" customWidth="1"/>
    <col min="15" max="15" width="10.33203125" customWidth="1"/>
    <col min="16" max="16" width="11.6640625" customWidth="1"/>
    <col min="17" max="18" width="10.33203125" customWidth="1"/>
    <col min="19" max="19" width="11.6640625" customWidth="1"/>
    <col min="20" max="21" width="10.33203125" customWidth="1"/>
    <col min="22" max="22" width="11.6640625" customWidth="1"/>
    <col min="23" max="23" width="10.33203125" customWidth="1"/>
    <col min="24" max="24" width="11.6640625" customWidth="1"/>
    <col min="25" max="25" width="10.33203125" customWidth="1"/>
    <col min="26" max="27" width="9.1640625" customWidth="1"/>
    <col min="28" max="28" width="20.6640625" bestFit="1" customWidth="1"/>
  </cols>
  <sheetData>
    <row r="1" ht="15" customHeight="1"/>
    <row r="2" ht="20.100000000000001" customHeight="1"/>
    <row r="3" ht="15" customHeight="1"/>
    <row r="4" ht="11.25" customHeight="1"/>
    <row r="5" ht="11.25" customHeight="1"/>
    <row r="6" ht="11.25" customHeight="1"/>
    <row r="7" ht="11.25" customHeight="1"/>
    <row r="8" ht="11.25" customHeight="1"/>
    <row r="9" ht="11.25" customHeight="1"/>
    <row r="10" ht="11.25" customHeight="1"/>
    <row r="11" ht="11.25" customHeight="1"/>
    <row r="12" ht="11.25" customHeight="1"/>
    <row r="13" ht="11.25" customHeight="1"/>
    <row r="14" ht="11.25" customHeight="1"/>
    <row r="15" ht="12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45" customHeight="1"/>
    <row r="50" ht="20.100000000000001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2585-6BED-4A85-8F8D-9E08F3B04CF0}">
  <dimension ref="A1:AN65"/>
  <sheetViews>
    <sheetView topLeftCell="K38" workbookViewId="0">
      <selection activeCell="V54" sqref="V54"/>
    </sheetView>
  </sheetViews>
  <sheetFormatPr defaultColWidth="8.83203125" defaultRowHeight="12.75"/>
  <cols>
    <col min="1" max="1" width="55" style="1" customWidth="1"/>
    <col min="2" max="2" width="8" style="1" customWidth="1"/>
    <col min="3" max="3" width="13.1640625" style="2" customWidth="1"/>
    <col min="4" max="4" width="11.5" style="3" bestFit="1" customWidth="1"/>
    <col min="5" max="5" width="11.6640625" style="3" customWidth="1"/>
    <col min="6" max="7" width="10.33203125" style="2" customWidth="1"/>
    <col min="8" max="8" width="10.33203125" style="3" customWidth="1"/>
    <col min="9" max="9" width="11.6640625" style="3" customWidth="1"/>
    <col min="10" max="11" width="10.33203125" style="1" customWidth="1"/>
    <col min="12" max="12" width="11.6640625" style="1" customWidth="1"/>
    <col min="13" max="13" width="10.33203125" style="1" customWidth="1"/>
    <col min="14" max="14" width="11.6640625" style="1" customWidth="1"/>
    <col min="15" max="15" width="10.33203125" style="3" customWidth="1"/>
    <col min="16" max="16" width="11.6640625" style="3" customWidth="1"/>
    <col min="17" max="18" width="10.33203125" style="3" customWidth="1"/>
    <col min="19" max="19" width="11.6640625" style="3" customWidth="1"/>
    <col min="20" max="21" width="10.33203125" style="3" customWidth="1"/>
    <col min="22" max="22" width="11.6640625" style="3" customWidth="1"/>
    <col min="23" max="23" width="10.33203125" style="3" customWidth="1"/>
    <col min="24" max="24" width="11.6640625" style="3" customWidth="1"/>
    <col min="25" max="25" width="10.33203125" style="2" customWidth="1"/>
    <col min="26" max="27" width="9.1640625" style="2" customWidth="1"/>
    <col min="28" max="28" width="10" style="1" bestFit="1" customWidth="1"/>
    <col min="29" max="29" width="13.6640625" style="1" bestFit="1" customWidth="1"/>
    <col min="30" max="16384" width="8.83203125" style="1"/>
  </cols>
  <sheetData>
    <row r="1" spans="1:30" ht="1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30" ht="20.100000000000001" customHeight="1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0"/>
    </row>
    <row r="3" spans="1:30" s="24" customFormat="1" ht="15" customHeight="1">
      <c r="A3" s="27" t="s">
        <v>2</v>
      </c>
      <c r="B3" s="27" t="s">
        <v>3</v>
      </c>
      <c r="C3" s="28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21</v>
      </c>
      <c r="U3" s="29" t="s">
        <v>22</v>
      </c>
      <c r="V3" s="29" t="s">
        <v>23</v>
      </c>
      <c r="W3" s="29" t="s">
        <v>24</v>
      </c>
      <c r="X3" s="29" t="s">
        <v>25</v>
      </c>
      <c r="Y3" s="29" t="s">
        <v>26</v>
      </c>
      <c r="Z3" s="29" t="s">
        <v>27</v>
      </c>
      <c r="AA3" s="29" t="s">
        <v>28</v>
      </c>
    </row>
    <row r="4" spans="1:30" s="4" customFormat="1" ht="11.25" customHeight="1">
      <c r="A4" s="8" t="s">
        <v>29</v>
      </c>
      <c r="B4" s="5"/>
      <c r="C4" s="6"/>
      <c r="D4" s="7"/>
      <c r="E4" s="7"/>
      <c r="F4" s="6"/>
      <c r="G4" s="6"/>
      <c r="H4" s="7"/>
      <c r="I4" s="7"/>
      <c r="J4" s="5"/>
      <c r="K4" s="5"/>
      <c r="L4" s="5"/>
      <c r="M4" s="5"/>
      <c r="N4" s="5"/>
      <c r="O4" s="7"/>
      <c r="P4" s="7"/>
      <c r="Q4" s="7"/>
      <c r="R4" s="7"/>
      <c r="S4" s="7"/>
      <c r="T4" s="7"/>
      <c r="U4" s="7"/>
      <c r="V4" s="7"/>
      <c r="W4" s="7"/>
      <c r="X4" s="7"/>
      <c r="Y4" s="6"/>
      <c r="Z4" s="6"/>
      <c r="AA4" s="6"/>
    </row>
    <row r="5" spans="1:30" s="11" customFormat="1" ht="11.25" customHeight="1">
      <c r="A5" s="9" t="s">
        <v>30</v>
      </c>
      <c r="B5" s="10" t="s">
        <v>31</v>
      </c>
      <c r="C5" s="63">
        <v>80744.252000000008</v>
      </c>
      <c r="D5" s="63" t="s">
        <v>85</v>
      </c>
      <c r="E5" s="63" t="s">
        <v>85</v>
      </c>
      <c r="F5" s="63" t="s">
        <v>85</v>
      </c>
      <c r="G5" s="63">
        <v>995</v>
      </c>
      <c r="H5" s="63">
        <v>1908.133</v>
      </c>
      <c r="I5" s="63">
        <v>7406.4</v>
      </c>
      <c r="J5" s="63">
        <v>2750</v>
      </c>
      <c r="K5" s="63">
        <v>5606.9390000000003</v>
      </c>
      <c r="L5" s="63">
        <v>9166.7690000000002</v>
      </c>
      <c r="M5" s="63">
        <v>10619.282999999999</v>
      </c>
      <c r="N5" s="63">
        <v>9200</v>
      </c>
      <c r="O5" s="63">
        <v>4946.192</v>
      </c>
      <c r="P5" s="63">
        <v>3962.34</v>
      </c>
      <c r="Q5" s="63">
        <v>3939.3330000000001</v>
      </c>
      <c r="R5" s="63">
        <v>3502.2570000000001</v>
      </c>
      <c r="S5" s="63">
        <v>4162.7150000000001</v>
      </c>
      <c r="T5" s="63">
        <v>4666.8149999999996</v>
      </c>
      <c r="U5" s="63">
        <v>3920</v>
      </c>
      <c r="V5" s="63">
        <v>2953.7919999999999</v>
      </c>
      <c r="W5" s="63">
        <v>938.28399999999999</v>
      </c>
      <c r="X5" s="63">
        <v>100</v>
      </c>
      <c r="Y5" s="63" t="s">
        <v>85</v>
      </c>
      <c r="Z5" s="63" t="s">
        <v>85</v>
      </c>
      <c r="AA5" s="63" t="s">
        <v>85</v>
      </c>
      <c r="AB5" s="41">
        <f>SUM(D5:AA5)-C5</f>
        <v>0</v>
      </c>
      <c r="AC5" s="65">
        <f>SUM(D5:W5)</f>
        <v>80644.252000000008</v>
      </c>
    </row>
    <row r="6" spans="1:30" s="11" customFormat="1" ht="11.25" customHeight="1">
      <c r="A6" s="12" t="s">
        <v>32</v>
      </c>
      <c r="B6" s="13" t="s">
        <v>31</v>
      </c>
      <c r="C6" s="37">
        <v>440</v>
      </c>
      <c r="D6" s="34">
        <v>0</v>
      </c>
      <c r="E6" s="34">
        <v>0</v>
      </c>
      <c r="F6" s="37">
        <v>150</v>
      </c>
      <c r="G6" s="37">
        <v>290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41">
        <f t="shared" ref="AB6:AB49" si="0">SUM(D6:AA6)-C6</f>
        <v>0</v>
      </c>
      <c r="AC6" s="65">
        <f t="shared" ref="AC6:AC49" si="1">SUM(D6:W6)</f>
        <v>440</v>
      </c>
    </row>
    <row r="7" spans="1:30" s="11" customFormat="1" ht="11.25" customHeight="1">
      <c r="A7" s="9" t="s">
        <v>33</v>
      </c>
      <c r="B7" s="10" t="s">
        <v>34</v>
      </c>
      <c r="C7" s="36">
        <v>1059.1327000000001</v>
      </c>
      <c r="D7" s="36">
        <v>57.256</v>
      </c>
      <c r="E7" s="36">
        <v>191</v>
      </c>
      <c r="F7" s="36">
        <v>414.07670000000002</v>
      </c>
      <c r="G7" s="36">
        <v>396.8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41">
        <f t="shared" si="0"/>
        <v>0</v>
      </c>
      <c r="AC7" s="65">
        <f t="shared" si="1"/>
        <v>1059.1327000000001</v>
      </c>
    </row>
    <row r="8" spans="1:30" s="11" customFormat="1" ht="11.25" customHeight="1">
      <c r="A8" s="12" t="s">
        <v>35</v>
      </c>
      <c r="B8" s="13" t="s">
        <v>34</v>
      </c>
      <c r="C8" s="37">
        <v>20.367339000000001</v>
      </c>
      <c r="D8" s="37">
        <v>0.17499999999999999</v>
      </c>
      <c r="E8" s="37">
        <v>0.38700000000000001</v>
      </c>
      <c r="F8" s="37">
        <v>0.67400000000000004</v>
      </c>
      <c r="G8" s="37">
        <v>0.94499999999999995</v>
      </c>
      <c r="H8" s="37">
        <v>0.97925300000000004</v>
      </c>
      <c r="I8" s="37">
        <v>1.1930000000000001</v>
      </c>
      <c r="J8" s="37">
        <v>1.659654</v>
      </c>
      <c r="K8" s="37">
        <v>1.3989</v>
      </c>
      <c r="L8" s="37">
        <v>1.7560979999999999</v>
      </c>
      <c r="M8" s="37">
        <v>1.555434</v>
      </c>
      <c r="N8" s="37">
        <v>1.1759999999999999</v>
      </c>
      <c r="O8" s="37">
        <v>1.4239999999999999</v>
      </c>
      <c r="P8" s="37">
        <v>1.5</v>
      </c>
      <c r="Q8" s="37">
        <v>1.0489999999999999</v>
      </c>
      <c r="R8" s="37">
        <v>0.86199999999999999</v>
      </c>
      <c r="S8" s="37">
        <v>0.8</v>
      </c>
      <c r="T8" s="37">
        <v>0.8</v>
      </c>
      <c r="U8" s="37">
        <v>0.433</v>
      </c>
      <c r="V8" s="37">
        <v>0.8</v>
      </c>
      <c r="W8" s="37">
        <v>0.8</v>
      </c>
      <c r="X8" s="34">
        <v>0</v>
      </c>
      <c r="Y8" s="34">
        <v>0</v>
      </c>
      <c r="Z8" s="34">
        <v>0</v>
      </c>
      <c r="AA8" s="34">
        <v>0</v>
      </c>
      <c r="AB8" s="41">
        <f t="shared" si="0"/>
        <v>0</v>
      </c>
      <c r="AC8" s="65">
        <f t="shared" si="1"/>
        <v>20.367339000000001</v>
      </c>
    </row>
    <row r="9" spans="1:30" s="11" customFormat="1" ht="11.25" customHeight="1">
      <c r="A9" s="9" t="s">
        <v>36</v>
      </c>
      <c r="B9" s="10" t="s">
        <v>34</v>
      </c>
      <c r="C9" s="57">
        <v>69.33</v>
      </c>
      <c r="D9" s="57">
        <v>23.93</v>
      </c>
      <c r="E9" s="57">
        <v>9.9</v>
      </c>
      <c r="F9" s="57">
        <v>20</v>
      </c>
      <c r="G9" s="57">
        <v>15.5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41">
        <f t="shared" si="0"/>
        <v>0</v>
      </c>
      <c r="AC9" s="65">
        <f t="shared" si="1"/>
        <v>69.33</v>
      </c>
    </row>
    <row r="10" spans="1:30" s="11" customFormat="1" ht="11.25" customHeight="1">
      <c r="A10" s="12" t="s">
        <v>37</v>
      </c>
      <c r="B10" s="13" t="s">
        <v>31</v>
      </c>
      <c r="C10" s="37">
        <v>550</v>
      </c>
      <c r="D10" s="34">
        <v>0</v>
      </c>
      <c r="E10" s="37">
        <v>300</v>
      </c>
      <c r="F10" s="37">
        <v>150</v>
      </c>
      <c r="G10" s="37">
        <v>100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41">
        <f t="shared" si="0"/>
        <v>0</v>
      </c>
      <c r="AC10" s="65">
        <f t="shared" si="1"/>
        <v>550</v>
      </c>
    </row>
    <row r="11" spans="1:30" s="11" customFormat="1" ht="11.25" customHeight="1">
      <c r="A11" s="9" t="s">
        <v>38</v>
      </c>
      <c r="B11" s="10" t="s">
        <v>31</v>
      </c>
      <c r="C11" s="36">
        <v>3284.9360000000006</v>
      </c>
      <c r="D11" s="35">
        <v>0</v>
      </c>
      <c r="E11" s="35">
        <v>0</v>
      </c>
      <c r="F11" s="36">
        <v>71.8</v>
      </c>
      <c r="G11" s="36">
        <v>224.535</v>
      </c>
      <c r="H11" s="36">
        <v>108.054</v>
      </c>
      <c r="I11" s="36">
        <v>290.97300000000001</v>
      </c>
      <c r="J11" s="36">
        <v>192.80799999999999</v>
      </c>
      <c r="K11" s="36">
        <v>230.06200000000001</v>
      </c>
      <c r="L11" s="36">
        <v>392.27</v>
      </c>
      <c r="M11" s="36">
        <v>379.83</v>
      </c>
      <c r="N11" s="36">
        <v>472.98500000000001</v>
      </c>
      <c r="O11" s="36">
        <v>255.81100000000001</v>
      </c>
      <c r="P11" s="36">
        <v>238.958</v>
      </c>
      <c r="Q11" s="35">
        <v>0</v>
      </c>
      <c r="R11" s="36">
        <v>138.76300000000001</v>
      </c>
      <c r="S11" s="36">
        <v>135.607</v>
      </c>
      <c r="T11" s="36">
        <v>118.005</v>
      </c>
      <c r="U11" s="36">
        <v>10.175000000000001</v>
      </c>
      <c r="V11" s="36">
        <v>24.3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41">
        <f t="shared" si="0"/>
        <v>0</v>
      </c>
      <c r="AC11" s="65">
        <f t="shared" si="1"/>
        <v>3284.9360000000006</v>
      </c>
    </row>
    <row r="12" spans="1:30" s="11" customFormat="1" ht="11.25" customHeight="1">
      <c r="A12" s="12" t="s">
        <v>39</v>
      </c>
      <c r="B12" s="13" t="s">
        <v>31</v>
      </c>
      <c r="C12" s="37">
        <v>380.97928136260566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7">
        <v>63.817482858127505</v>
      </c>
      <c r="R12" s="37">
        <v>43.053947420353325</v>
      </c>
      <c r="S12" s="37">
        <v>57.1870870773025</v>
      </c>
      <c r="T12" s="37">
        <v>58.784219067175364</v>
      </c>
      <c r="U12" s="37">
        <v>59.023004769964814</v>
      </c>
      <c r="V12" s="37">
        <v>60.788539777833037</v>
      </c>
      <c r="W12" s="37">
        <v>38.325000391849144</v>
      </c>
      <c r="X12" s="34">
        <v>0</v>
      </c>
      <c r="Y12" s="34">
        <v>0</v>
      </c>
      <c r="Z12" s="34">
        <v>0</v>
      </c>
      <c r="AA12" s="34">
        <v>0</v>
      </c>
      <c r="AB12" s="41">
        <f t="shared" si="0"/>
        <v>0</v>
      </c>
      <c r="AC12" s="65">
        <f t="shared" si="1"/>
        <v>380.97928136260566</v>
      </c>
    </row>
    <row r="13" spans="1:30" s="11" customFormat="1" ht="11.25" customHeight="1">
      <c r="A13" s="14" t="s">
        <v>40</v>
      </c>
      <c r="B13" s="15" t="s">
        <v>31</v>
      </c>
      <c r="C13" s="38">
        <v>2339.1434586199998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38">
        <v>10.243140629999999</v>
      </c>
      <c r="M13" s="38">
        <v>33.407114989999997</v>
      </c>
      <c r="N13" s="38">
        <v>43.491208999999998</v>
      </c>
      <c r="O13" s="38">
        <v>85.034350000000003</v>
      </c>
      <c r="P13" s="38">
        <v>172.04596699999999</v>
      </c>
      <c r="Q13" s="38">
        <v>584.01692899999989</v>
      </c>
      <c r="R13" s="38">
        <v>3.8866890000000001</v>
      </c>
      <c r="S13" s="38">
        <v>0.52958700000000003</v>
      </c>
      <c r="T13" s="42">
        <v>0</v>
      </c>
      <c r="U13" s="38">
        <v>34.778839400000003</v>
      </c>
      <c r="V13" s="38">
        <v>73.125637999999995</v>
      </c>
      <c r="W13" s="38">
        <v>1298.5839945999999</v>
      </c>
      <c r="X13" s="42">
        <v>0</v>
      </c>
      <c r="Y13" s="35">
        <v>0</v>
      </c>
      <c r="Z13" s="35">
        <v>0</v>
      </c>
      <c r="AA13" s="35">
        <v>0</v>
      </c>
      <c r="AB13" s="41">
        <f t="shared" si="0"/>
        <v>0</v>
      </c>
      <c r="AC13" s="65">
        <f t="shared" si="1"/>
        <v>2339.1434586199998</v>
      </c>
    </row>
    <row r="14" spans="1:30" s="24" customFormat="1" ht="11.25" customHeight="1">
      <c r="A14" s="25" t="s">
        <v>41</v>
      </c>
      <c r="B14" s="26"/>
      <c r="C14" s="43">
        <v>88888.140778982633</v>
      </c>
      <c r="D14" s="43">
        <v>81.36099999999999</v>
      </c>
      <c r="E14" s="43">
        <v>501.28700000000003</v>
      </c>
      <c r="F14" s="43">
        <v>806.55070000000001</v>
      </c>
      <c r="G14" s="43">
        <v>2022.78</v>
      </c>
      <c r="H14" s="43">
        <v>2017.1662530000001</v>
      </c>
      <c r="I14" s="43">
        <v>7698.5659999999998</v>
      </c>
      <c r="J14" s="43">
        <v>2944.467654</v>
      </c>
      <c r="K14" s="43">
        <v>5838.3999000000003</v>
      </c>
      <c r="L14" s="43">
        <v>9571.0382386300007</v>
      </c>
      <c r="M14" s="43">
        <v>11034.075548989998</v>
      </c>
      <c r="N14" s="43">
        <v>9717.6522089999999</v>
      </c>
      <c r="O14" s="43">
        <v>5288.4613499999996</v>
      </c>
      <c r="P14" s="43">
        <v>4374.8439669999998</v>
      </c>
      <c r="Q14" s="43">
        <v>4588.2164118581277</v>
      </c>
      <c r="R14" s="43">
        <v>3688.8226364203533</v>
      </c>
      <c r="S14" s="43">
        <v>4356.838674077303</v>
      </c>
      <c r="T14" s="43">
        <v>4844.4042190671753</v>
      </c>
      <c r="U14" s="43">
        <v>4024.4098441699648</v>
      </c>
      <c r="V14" s="43">
        <v>3112.8061777778335</v>
      </c>
      <c r="W14" s="43">
        <v>2275.9929949918487</v>
      </c>
      <c r="X14" s="52">
        <v>100</v>
      </c>
      <c r="Y14" s="53">
        <v>0</v>
      </c>
      <c r="Z14" s="53">
        <v>0</v>
      </c>
      <c r="AA14" s="53">
        <v>0</v>
      </c>
      <c r="AB14" s="41">
        <f t="shared" si="0"/>
        <v>0</v>
      </c>
      <c r="AC14" s="65">
        <f t="shared" si="1"/>
        <v>88788.14077898259</v>
      </c>
    </row>
    <row r="15" spans="1:30" s="4" customFormat="1" ht="12" customHeight="1">
      <c r="A15" s="8" t="s">
        <v>42</v>
      </c>
      <c r="B15" s="6"/>
      <c r="C15" s="41">
        <f>SUM(C5:C13)-C14</f>
        <v>0</v>
      </c>
      <c r="D15" s="41">
        <f t="shared" ref="D15:AA15" si="2">SUM(D5:D13)-D14</f>
        <v>0</v>
      </c>
      <c r="E15" s="41">
        <f t="shared" si="2"/>
        <v>0</v>
      </c>
      <c r="F15" s="41">
        <f t="shared" si="2"/>
        <v>0</v>
      </c>
      <c r="G15" s="41">
        <f t="shared" si="2"/>
        <v>0</v>
      </c>
      <c r="H15" s="41">
        <f t="shared" si="2"/>
        <v>0</v>
      </c>
      <c r="I15" s="41">
        <f t="shared" si="2"/>
        <v>0</v>
      </c>
      <c r="J15" s="41">
        <f t="shared" si="2"/>
        <v>0</v>
      </c>
      <c r="K15" s="41">
        <f t="shared" si="2"/>
        <v>0</v>
      </c>
      <c r="L15" s="41">
        <f t="shared" si="2"/>
        <v>0</v>
      </c>
      <c r="M15" s="41">
        <f t="shared" si="2"/>
        <v>0</v>
      </c>
      <c r="N15" s="41">
        <f t="shared" si="2"/>
        <v>0</v>
      </c>
      <c r="O15" s="41">
        <f t="shared" si="2"/>
        <v>0</v>
      </c>
      <c r="P15" s="41">
        <f t="shared" si="2"/>
        <v>0</v>
      </c>
      <c r="Q15" s="41">
        <f t="shared" si="2"/>
        <v>0</v>
      </c>
      <c r="R15" s="41">
        <f t="shared" si="2"/>
        <v>0</v>
      </c>
      <c r="S15" s="41">
        <f t="shared" si="2"/>
        <v>0</v>
      </c>
      <c r="T15" s="41">
        <f t="shared" si="2"/>
        <v>0</v>
      </c>
      <c r="U15" s="41">
        <f t="shared" si="2"/>
        <v>0</v>
      </c>
      <c r="V15" s="41">
        <f t="shared" si="2"/>
        <v>0</v>
      </c>
      <c r="W15" s="41">
        <f t="shared" si="2"/>
        <v>0</v>
      </c>
      <c r="X15" s="41">
        <f t="shared" si="2"/>
        <v>0</v>
      </c>
      <c r="Y15" s="41">
        <f t="shared" si="2"/>
        <v>0</v>
      </c>
      <c r="Z15" s="41">
        <f t="shared" si="2"/>
        <v>0</v>
      </c>
      <c r="AA15" s="41">
        <f t="shared" si="2"/>
        <v>0</v>
      </c>
      <c r="AB15" s="41">
        <f t="shared" si="0"/>
        <v>0</v>
      </c>
      <c r="AC15" s="65">
        <f t="shared" si="1"/>
        <v>0</v>
      </c>
      <c r="AD15"/>
    </row>
    <row r="16" spans="1:30" s="11" customFormat="1" ht="11.25" customHeight="1">
      <c r="A16" s="12" t="s">
        <v>43</v>
      </c>
      <c r="B16" s="13" t="s">
        <v>31</v>
      </c>
      <c r="C16" s="37">
        <v>3711.002</v>
      </c>
      <c r="D16" s="34">
        <v>0</v>
      </c>
      <c r="E16" s="34">
        <v>0</v>
      </c>
      <c r="F16" s="37">
        <v>40</v>
      </c>
      <c r="G16" s="37">
        <v>136</v>
      </c>
      <c r="H16" s="37">
        <v>215</v>
      </c>
      <c r="I16" s="37">
        <v>209</v>
      </c>
      <c r="J16" s="37">
        <v>488.33199999999999</v>
      </c>
      <c r="K16" s="37">
        <v>550.66999999999996</v>
      </c>
      <c r="L16" s="37">
        <v>1000</v>
      </c>
      <c r="M16" s="37">
        <v>400</v>
      </c>
      <c r="N16" s="37">
        <v>400</v>
      </c>
      <c r="O16" s="37">
        <v>200</v>
      </c>
      <c r="P16" s="37">
        <v>30</v>
      </c>
      <c r="Q16" s="37">
        <v>10</v>
      </c>
      <c r="R16" s="37">
        <v>5</v>
      </c>
      <c r="S16" s="37">
        <v>5</v>
      </c>
      <c r="T16" s="37">
        <v>5</v>
      </c>
      <c r="U16" s="37">
        <v>10</v>
      </c>
      <c r="V16" s="37">
        <v>5</v>
      </c>
      <c r="W16" s="37">
        <v>2</v>
      </c>
      <c r="X16" s="34">
        <v>0</v>
      </c>
      <c r="Y16" s="34">
        <v>0</v>
      </c>
      <c r="Z16" s="34">
        <v>0</v>
      </c>
      <c r="AA16" s="34">
        <v>0</v>
      </c>
      <c r="AB16" s="41">
        <f t="shared" si="0"/>
        <v>0</v>
      </c>
      <c r="AC16" s="65">
        <f t="shared" si="1"/>
        <v>3711.002</v>
      </c>
    </row>
    <row r="17" spans="1:29" s="11" customFormat="1" ht="11.25" customHeight="1">
      <c r="A17" s="9" t="s">
        <v>44</v>
      </c>
      <c r="B17" s="10" t="s">
        <v>31</v>
      </c>
      <c r="C17" s="36">
        <v>988.5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v>299</v>
      </c>
      <c r="N17" s="36">
        <v>400</v>
      </c>
      <c r="O17" s="36">
        <v>145.5</v>
      </c>
      <c r="P17" s="36">
        <v>144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41">
        <f t="shared" si="0"/>
        <v>0</v>
      </c>
      <c r="AC17" s="65">
        <f t="shared" si="1"/>
        <v>988.5</v>
      </c>
    </row>
    <row r="18" spans="1:29" s="11" customFormat="1" ht="11.25" customHeight="1">
      <c r="A18" s="12" t="s">
        <v>45</v>
      </c>
      <c r="B18" s="13" t="s">
        <v>31</v>
      </c>
      <c r="C18" s="37">
        <v>822.85379403999991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7">
        <v>14.440327999999999</v>
      </c>
      <c r="L18" s="37">
        <v>59.260800500000002</v>
      </c>
      <c r="M18" s="37">
        <v>239.235758</v>
      </c>
      <c r="N18" s="37">
        <v>245.75709999999998</v>
      </c>
      <c r="O18" s="37">
        <v>138.20305654000001</v>
      </c>
      <c r="P18" s="37">
        <v>122.24145</v>
      </c>
      <c r="Q18" s="37">
        <v>3.7153010000000002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41">
        <f t="shared" si="0"/>
        <v>0</v>
      </c>
      <c r="AC18" s="65">
        <f t="shared" si="1"/>
        <v>822.85379403999991</v>
      </c>
    </row>
    <row r="19" spans="1:29" s="11" customFormat="1" ht="11.25" customHeight="1">
      <c r="A19" s="9" t="s">
        <v>46</v>
      </c>
      <c r="B19" s="10" t="s">
        <v>47</v>
      </c>
      <c r="C19" s="50">
        <v>20813.356352569997</v>
      </c>
      <c r="D19" s="36">
        <v>117.71978356999999</v>
      </c>
      <c r="E19" s="36">
        <v>239.29</v>
      </c>
      <c r="F19" s="36">
        <v>906.97424703000002</v>
      </c>
      <c r="G19" s="36">
        <v>1312.8</v>
      </c>
      <c r="H19" s="36">
        <v>473.38978777</v>
      </c>
      <c r="I19" s="36">
        <v>1224.7512872</v>
      </c>
      <c r="J19" s="36">
        <v>1399.51</v>
      </c>
      <c r="K19" s="36">
        <v>2182.4489960000001</v>
      </c>
      <c r="L19" s="36">
        <v>3346</v>
      </c>
      <c r="M19" s="36">
        <v>2168.509</v>
      </c>
      <c r="N19" s="36">
        <v>1836.7619999999999</v>
      </c>
      <c r="O19" s="36">
        <v>1802.645</v>
      </c>
      <c r="P19" s="36">
        <v>907</v>
      </c>
      <c r="Q19" s="36">
        <v>900</v>
      </c>
      <c r="R19" s="36">
        <v>633.27099999999996</v>
      </c>
      <c r="S19" s="36">
        <v>626.25448900000004</v>
      </c>
      <c r="T19" s="36">
        <v>336.97491500000001</v>
      </c>
      <c r="U19" s="36">
        <v>36.674847</v>
      </c>
      <c r="V19" s="35">
        <v>0</v>
      </c>
      <c r="W19" s="36">
        <v>99.5</v>
      </c>
      <c r="X19" s="36">
        <v>122.881</v>
      </c>
      <c r="Y19" s="36">
        <v>95</v>
      </c>
      <c r="Z19" s="46">
        <v>45</v>
      </c>
      <c r="AA19" s="46">
        <v>0</v>
      </c>
      <c r="AB19" s="41">
        <f t="shared" si="0"/>
        <v>0</v>
      </c>
      <c r="AC19" s="65">
        <f t="shared" si="1"/>
        <v>20550.475352569996</v>
      </c>
    </row>
    <row r="20" spans="1:29" s="11" customFormat="1" ht="11.25" customHeight="1">
      <c r="A20" s="12" t="s">
        <v>48</v>
      </c>
      <c r="B20" s="13" t="s">
        <v>47</v>
      </c>
      <c r="C20" s="37">
        <v>900.92999488000021</v>
      </c>
      <c r="D20" s="37">
        <v>18.3</v>
      </c>
      <c r="E20" s="37">
        <v>42.541623770000001</v>
      </c>
      <c r="F20" s="37">
        <v>159.6</v>
      </c>
      <c r="G20" s="37">
        <v>169.57949688000005</v>
      </c>
      <c r="H20" s="37">
        <v>191.57948419000004</v>
      </c>
      <c r="I20" s="37">
        <v>166.81</v>
      </c>
      <c r="J20" s="37">
        <v>149.42894131</v>
      </c>
      <c r="K20" s="37">
        <v>0.4</v>
      </c>
      <c r="L20" s="37">
        <v>0.29512500000000003</v>
      </c>
      <c r="M20" s="34">
        <v>0</v>
      </c>
      <c r="N20" s="34">
        <v>0</v>
      </c>
      <c r="O20" s="37">
        <v>0.35</v>
      </c>
      <c r="P20" s="34">
        <v>0</v>
      </c>
      <c r="Q20" s="37">
        <v>0.95</v>
      </c>
      <c r="R20" s="34">
        <v>2.72288E-3</v>
      </c>
      <c r="S20" s="34">
        <v>0</v>
      </c>
      <c r="T20" s="34">
        <v>0</v>
      </c>
      <c r="U20" s="37">
        <v>1.0926008500000002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41">
        <f t="shared" si="0"/>
        <v>0</v>
      </c>
      <c r="AC20" s="65">
        <f t="shared" si="1"/>
        <v>900.92999488000021</v>
      </c>
    </row>
    <row r="21" spans="1:29" s="11" customFormat="1" ht="11.25" customHeight="1">
      <c r="A21" s="9" t="s">
        <v>49</v>
      </c>
      <c r="B21" s="10" t="s">
        <v>47</v>
      </c>
      <c r="C21" s="50">
        <v>629.16580538999995</v>
      </c>
      <c r="D21" s="36">
        <v>7.52</v>
      </c>
      <c r="E21" s="36">
        <v>49.68</v>
      </c>
      <c r="F21" s="36">
        <v>33.4</v>
      </c>
      <c r="G21" s="36">
        <v>38</v>
      </c>
      <c r="H21" s="36">
        <v>41.6</v>
      </c>
      <c r="I21" s="36">
        <v>100.77</v>
      </c>
      <c r="J21" s="36">
        <v>63.5</v>
      </c>
      <c r="K21" s="36">
        <v>58.23</v>
      </c>
      <c r="L21" s="36">
        <v>94.3</v>
      </c>
      <c r="M21" s="36">
        <v>73.196038069999986</v>
      </c>
      <c r="N21" s="35">
        <v>0</v>
      </c>
      <c r="O21" s="36">
        <v>0.25073007999999997</v>
      </c>
      <c r="P21" s="36">
        <v>1.2546710000000001E-2</v>
      </c>
      <c r="Q21" s="36">
        <v>5.9443900000000001E-2</v>
      </c>
      <c r="R21" s="36">
        <v>0.45146256000000001</v>
      </c>
      <c r="S21" s="36">
        <v>1.9547109999999999E-2</v>
      </c>
      <c r="T21" s="36">
        <v>1.3138700000000001E-2</v>
      </c>
      <c r="U21" s="35">
        <v>6.8026000000000002E-4</v>
      </c>
      <c r="V21" s="36">
        <v>9.5649379999999997</v>
      </c>
      <c r="W21" s="36">
        <v>17.597280000000001</v>
      </c>
      <c r="X21" s="36">
        <v>12</v>
      </c>
      <c r="Y21" s="36">
        <v>15</v>
      </c>
      <c r="Z21" s="46">
        <v>14</v>
      </c>
      <c r="AA21" s="35">
        <v>0</v>
      </c>
      <c r="AB21" s="41">
        <f t="shared" si="0"/>
        <v>0</v>
      </c>
      <c r="AC21" s="65">
        <f t="shared" si="1"/>
        <v>588.16580538999995</v>
      </c>
    </row>
    <row r="22" spans="1:29" s="11" customFormat="1" ht="11.25" customHeight="1">
      <c r="A22" s="12" t="s">
        <v>50</v>
      </c>
      <c r="B22" s="13" t="s">
        <v>47</v>
      </c>
      <c r="C22" s="37">
        <v>37.932591260000002</v>
      </c>
      <c r="D22" s="37">
        <v>7.4764352599999988</v>
      </c>
      <c r="E22" s="37">
        <v>1.3269</v>
      </c>
      <c r="F22" s="34">
        <v>0</v>
      </c>
      <c r="G22" s="34">
        <v>0</v>
      </c>
      <c r="H22" s="34">
        <v>0</v>
      </c>
      <c r="I22" s="34">
        <v>0</v>
      </c>
      <c r="J22" s="37">
        <v>13.020509000000001</v>
      </c>
      <c r="K22" s="37">
        <v>4.2229000000000001</v>
      </c>
      <c r="L22" s="37">
        <v>4.2247000000000003</v>
      </c>
      <c r="M22" s="37">
        <v>3.6358980000000001</v>
      </c>
      <c r="N22" s="37">
        <v>0.55083199999999999</v>
      </c>
      <c r="O22" s="34">
        <v>0</v>
      </c>
      <c r="P22" s="34">
        <v>0</v>
      </c>
      <c r="Q22" s="34">
        <v>0</v>
      </c>
      <c r="R22" s="34">
        <v>0</v>
      </c>
      <c r="S22" s="37">
        <v>1.9501550000000001</v>
      </c>
      <c r="T22" s="37">
        <v>1.524262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41">
        <f t="shared" si="0"/>
        <v>0</v>
      </c>
      <c r="AC22" s="65">
        <f t="shared" si="1"/>
        <v>37.932591260000002</v>
      </c>
    </row>
    <row r="23" spans="1:29" s="11" customFormat="1" ht="11.25" customHeight="1">
      <c r="A23" s="9" t="s">
        <v>51</v>
      </c>
      <c r="B23" s="10" t="s">
        <v>47</v>
      </c>
      <c r="C23" s="36">
        <v>60.444928059999995</v>
      </c>
      <c r="D23" s="35">
        <v>0</v>
      </c>
      <c r="E23" s="36">
        <v>0.50230200000000003</v>
      </c>
      <c r="F23" s="36">
        <v>5</v>
      </c>
      <c r="G23" s="35">
        <v>0</v>
      </c>
      <c r="H23" s="35">
        <v>0</v>
      </c>
      <c r="I23" s="35">
        <v>1.7191600000000002E-3</v>
      </c>
      <c r="J23" s="36">
        <v>21.957799999999999</v>
      </c>
      <c r="K23" s="36">
        <v>2.8119999999999998</v>
      </c>
      <c r="L23" s="36">
        <v>4.8952</v>
      </c>
      <c r="M23" s="36">
        <v>6.2560599999999997</v>
      </c>
      <c r="N23" s="36">
        <v>9.2187102500000009</v>
      </c>
      <c r="O23" s="36">
        <v>3.9291999999999998</v>
      </c>
      <c r="P23" s="36">
        <v>1.5157558100000001</v>
      </c>
      <c r="Q23" s="36">
        <v>0.82033599000000001</v>
      </c>
      <c r="R23" s="36">
        <v>2.9063978100000001</v>
      </c>
      <c r="S23" s="36">
        <v>0.29313988000000002</v>
      </c>
      <c r="T23" s="35">
        <v>0</v>
      </c>
      <c r="U23" s="35">
        <v>0</v>
      </c>
      <c r="V23" s="36">
        <v>0.33630715999999999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41">
        <f t="shared" si="0"/>
        <v>0</v>
      </c>
      <c r="AC23" s="65">
        <f t="shared" si="1"/>
        <v>60.444928059999995</v>
      </c>
    </row>
    <row r="24" spans="1:29" s="11" customFormat="1" ht="11.25" customHeight="1">
      <c r="A24" s="12" t="s">
        <v>52</v>
      </c>
      <c r="B24" s="13" t="s">
        <v>34</v>
      </c>
      <c r="C24" s="55">
        <v>953.38542200000018</v>
      </c>
      <c r="D24" s="54">
        <v>44</v>
      </c>
      <c r="E24" s="37">
        <v>34.700000000000003</v>
      </c>
      <c r="F24" s="37">
        <v>66.900000000000006</v>
      </c>
      <c r="G24" s="37">
        <v>40.65</v>
      </c>
      <c r="H24" s="37">
        <v>35.722000000000001</v>
      </c>
      <c r="I24" s="37">
        <v>36.720999999999997</v>
      </c>
      <c r="J24" s="37">
        <v>29.719835</v>
      </c>
      <c r="K24" s="37">
        <v>59.914999999999999</v>
      </c>
      <c r="L24" s="37">
        <v>70.742931999999996</v>
      </c>
      <c r="M24" s="37">
        <v>69.3</v>
      </c>
      <c r="N24" s="37">
        <v>65.319199999999995</v>
      </c>
      <c r="O24" s="37">
        <v>52.6</v>
      </c>
      <c r="P24" s="37">
        <v>43.2</v>
      </c>
      <c r="Q24" s="37">
        <v>43.5</v>
      </c>
      <c r="R24" s="37">
        <v>37.954999999999998</v>
      </c>
      <c r="S24" s="37">
        <v>37</v>
      </c>
      <c r="T24" s="37">
        <v>36.6</v>
      </c>
      <c r="U24" s="37">
        <v>38.7575</v>
      </c>
      <c r="V24" s="37">
        <v>39.282955000000001</v>
      </c>
      <c r="W24" s="37">
        <v>45.8</v>
      </c>
      <c r="X24" s="37">
        <v>15</v>
      </c>
      <c r="Y24" s="37">
        <v>5</v>
      </c>
      <c r="Z24" s="56">
        <v>5</v>
      </c>
      <c r="AA24" s="34">
        <v>0</v>
      </c>
      <c r="AB24" s="41">
        <f t="shared" si="0"/>
        <v>0</v>
      </c>
      <c r="AC24" s="65">
        <f t="shared" si="1"/>
        <v>928.38542200000018</v>
      </c>
    </row>
    <row r="25" spans="1:29" s="11" customFormat="1" ht="11.25" customHeight="1">
      <c r="A25" s="9" t="s">
        <v>53</v>
      </c>
      <c r="B25" s="10" t="s">
        <v>34</v>
      </c>
      <c r="C25" s="50">
        <v>5201.8192579999986</v>
      </c>
      <c r="D25" s="36">
        <v>66</v>
      </c>
      <c r="E25" s="35">
        <v>0</v>
      </c>
      <c r="F25" s="36">
        <v>220</v>
      </c>
      <c r="G25" s="36">
        <v>709.28</v>
      </c>
      <c r="H25" s="36">
        <v>232.65</v>
      </c>
      <c r="I25" s="36">
        <v>251.74</v>
      </c>
      <c r="J25" s="36">
        <v>307.57</v>
      </c>
      <c r="K25" s="36">
        <v>493.89699999999999</v>
      </c>
      <c r="L25" s="36">
        <v>589.00099999999998</v>
      </c>
      <c r="M25" s="36">
        <v>400</v>
      </c>
      <c r="N25" s="36">
        <v>358.75</v>
      </c>
      <c r="O25" s="36">
        <v>593.80600000000004</v>
      </c>
      <c r="P25" s="36">
        <v>225</v>
      </c>
      <c r="Q25" s="36">
        <v>250</v>
      </c>
      <c r="R25" s="36">
        <v>168.055691</v>
      </c>
      <c r="S25" s="36">
        <v>114.57785199999999</v>
      </c>
      <c r="T25" s="36">
        <v>64.581715000000003</v>
      </c>
      <c r="U25" s="36">
        <v>33.380000000000003</v>
      </c>
      <c r="V25" s="36">
        <v>36.92</v>
      </c>
      <c r="W25" s="36">
        <v>71.58</v>
      </c>
      <c r="X25" s="36">
        <v>6</v>
      </c>
      <c r="Y25" s="36">
        <v>4.2300000000000004</v>
      </c>
      <c r="Z25" s="46">
        <v>3.9</v>
      </c>
      <c r="AA25" s="48">
        <v>0.9</v>
      </c>
      <c r="AB25" s="41">
        <f t="shared" si="0"/>
        <v>0</v>
      </c>
      <c r="AC25" s="65">
        <f t="shared" si="1"/>
        <v>5186.7892579999998</v>
      </c>
    </row>
    <row r="26" spans="1:29" s="11" customFormat="1" ht="11.25" customHeight="1">
      <c r="A26" s="12" t="s">
        <v>54</v>
      </c>
      <c r="B26" s="13" t="s">
        <v>34</v>
      </c>
      <c r="C26" s="54">
        <v>16.046910000000004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7">
        <v>0.71</v>
      </c>
      <c r="J26" s="37">
        <v>1.2969999999999999</v>
      </c>
      <c r="K26" s="37">
        <v>1.181</v>
      </c>
      <c r="L26" s="37">
        <v>0.99008399999999996</v>
      </c>
      <c r="M26" s="34">
        <v>0</v>
      </c>
      <c r="N26" s="37">
        <v>1.98</v>
      </c>
      <c r="O26" s="37">
        <v>1.6335999999999999</v>
      </c>
      <c r="P26" s="34">
        <v>0</v>
      </c>
      <c r="Q26" s="37">
        <v>0.99</v>
      </c>
      <c r="R26" s="37">
        <v>0.76049299999999997</v>
      </c>
      <c r="S26" s="37">
        <v>0.24690999999999999</v>
      </c>
      <c r="T26" s="37">
        <v>0.98765000000000003</v>
      </c>
      <c r="U26" s="37">
        <v>0.74073999999999995</v>
      </c>
      <c r="V26" s="37">
        <v>0.98765400000000003</v>
      </c>
      <c r="W26" s="37">
        <v>1.9726539999999999</v>
      </c>
      <c r="X26" s="37">
        <v>6.9125000000000006E-2</v>
      </c>
      <c r="Y26" s="34">
        <v>1.5</v>
      </c>
      <c r="Z26" s="34">
        <v>0</v>
      </c>
      <c r="AA26" s="34">
        <v>0</v>
      </c>
      <c r="AB26" s="41">
        <f t="shared" si="0"/>
        <v>0</v>
      </c>
      <c r="AC26" s="65">
        <f t="shared" si="1"/>
        <v>14.477785000000003</v>
      </c>
    </row>
    <row r="27" spans="1:29" s="11" customFormat="1" ht="11.25" customHeight="1">
      <c r="A27" s="16" t="s">
        <v>55</v>
      </c>
      <c r="B27" s="10" t="s">
        <v>34</v>
      </c>
      <c r="C27" s="48">
        <v>115.12970600000001</v>
      </c>
      <c r="D27" s="36">
        <v>0.314</v>
      </c>
      <c r="E27" s="36">
        <v>1.954</v>
      </c>
      <c r="F27" s="36">
        <v>3.03</v>
      </c>
      <c r="G27" s="36">
        <v>4.9870000000000001</v>
      </c>
      <c r="H27" s="36">
        <v>6.8869999999999996</v>
      </c>
      <c r="I27" s="36">
        <v>5.9956930000000002</v>
      </c>
      <c r="J27" s="36">
        <v>5.5729059999999997</v>
      </c>
      <c r="K27" s="36">
        <v>7.8553449999999998</v>
      </c>
      <c r="L27" s="36">
        <v>5.7581439999999997</v>
      </c>
      <c r="M27" s="36">
        <v>6.4546809999999999</v>
      </c>
      <c r="N27" s="36">
        <v>8.1691769999999995</v>
      </c>
      <c r="O27" s="36">
        <v>2.4601690000000001</v>
      </c>
      <c r="P27" s="36">
        <v>7.2791980000000001</v>
      </c>
      <c r="Q27" s="36">
        <v>3.9455800000000001</v>
      </c>
      <c r="R27" s="36">
        <v>2.6485729999999998</v>
      </c>
      <c r="S27" s="36">
        <v>2.3912399999999998</v>
      </c>
      <c r="T27" s="36">
        <v>2.331</v>
      </c>
      <c r="U27" s="36">
        <v>8.1560000000000006</v>
      </c>
      <c r="V27" s="36">
        <v>7.44</v>
      </c>
      <c r="W27" s="36">
        <v>7.6</v>
      </c>
      <c r="X27" s="36">
        <v>6.7</v>
      </c>
      <c r="Y27" s="36">
        <v>5.8</v>
      </c>
      <c r="Z27" s="35">
        <v>1.4</v>
      </c>
      <c r="AA27" s="35">
        <v>0</v>
      </c>
      <c r="AB27" s="41">
        <f t="shared" si="0"/>
        <v>0</v>
      </c>
      <c r="AC27" s="65">
        <f t="shared" si="1"/>
        <v>101.22970600000001</v>
      </c>
    </row>
    <row r="28" spans="1:29" s="11" customFormat="1" ht="11.25" customHeight="1">
      <c r="A28" s="17" t="s">
        <v>56</v>
      </c>
      <c r="B28" s="13" t="s">
        <v>34</v>
      </c>
      <c r="C28" s="55">
        <v>623.64291461498021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7">
        <v>12.737978</v>
      </c>
      <c r="K28" s="37">
        <v>16.735113999999999</v>
      </c>
      <c r="L28" s="37">
        <v>36.921720000000001</v>
      </c>
      <c r="M28" s="37">
        <v>49.922575999999999</v>
      </c>
      <c r="N28" s="37">
        <v>58.730690000000003</v>
      </c>
      <c r="O28" s="37">
        <v>53.027369999999998</v>
      </c>
      <c r="P28" s="37">
        <v>43.170907999999997</v>
      </c>
      <c r="Q28" s="37">
        <v>41.785919999999997</v>
      </c>
      <c r="R28" s="37">
        <v>41.353839999999998</v>
      </c>
      <c r="S28" s="37">
        <v>40.313746000000002</v>
      </c>
      <c r="T28" s="37">
        <v>36.120325999999999</v>
      </c>
      <c r="U28" s="37">
        <v>32.715166000000004</v>
      </c>
      <c r="V28" s="37">
        <v>30.275739999999999</v>
      </c>
      <c r="W28" s="37">
        <v>29.641414000000001</v>
      </c>
      <c r="X28" s="37">
        <v>30.112544</v>
      </c>
      <c r="Y28" s="37">
        <v>28.895987999999999</v>
      </c>
      <c r="Z28" s="37">
        <v>29.145423999999998</v>
      </c>
      <c r="AA28" s="54">
        <v>12.036450614980289</v>
      </c>
      <c r="AB28" s="41">
        <f t="shared" si="0"/>
        <v>0</v>
      </c>
      <c r="AC28" s="65">
        <f t="shared" si="1"/>
        <v>523.45250799999997</v>
      </c>
    </row>
    <row r="29" spans="1:29" s="11" customFormat="1" ht="11.25" customHeight="1">
      <c r="A29" s="16" t="s">
        <v>57</v>
      </c>
      <c r="B29" s="10" t="s">
        <v>58</v>
      </c>
      <c r="C29" s="36">
        <v>342.4636000000001</v>
      </c>
      <c r="D29" s="35">
        <v>0</v>
      </c>
      <c r="E29" s="36">
        <v>51.313600000000001</v>
      </c>
      <c r="F29" s="36">
        <v>29.277699999999999</v>
      </c>
      <c r="G29" s="36">
        <v>17.7347</v>
      </c>
      <c r="H29" s="36">
        <v>1.0149999999999999</v>
      </c>
      <c r="I29" s="36">
        <v>84.855199999999996</v>
      </c>
      <c r="J29" s="36">
        <v>18.4756</v>
      </c>
      <c r="K29" s="36">
        <v>6.8483000000000001</v>
      </c>
      <c r="L29" s="36">
        <v>60.245199999999997</v>
      </c>
      <c r="M29" s="36">
        <v>40.25</v>
      </c>
      <c r="N29" s="36">
        <v>5.5732999999999997</v>
      </c>
      <c r="O29" s="35">
        <v>0</v>
      </c>
      <c r="P29" s="36">
        <v>11.2</v>
      </c>
      <c r="Q29" s="35">
        <v>0</v>
      </c>
      <c r="R29" s="35">
        <v>0</v>
      </c>
      <c r="S29" s="36">
        <v>3.6</v>
      </c>
      <c r="T29" s="36">
        <v>11.6</v>
      </c>
      <c r="U29" s="35">
        <v>0</v>
      </c>
      <c r="V29" s="35">
        <v>0</v>
      </c>
      <c r="W29" s="36">
        <v>0.47499999999999998</v>
      </c>
      <c r="X29" s="35">
        <v>0</v>
      </c>
      <c r="Y29" s="35">
        <v>0</v>
      </c>
      <c r="Z29" s="35">
        <v>0</v>
      </c>
      <c r="AA29" s="35">
        <v>0</v>
      </c>
      <c r="AB29" s="41">
        <f t="shared" si="0"/>
        <v>0</v>
      </c>
      <c r="AC29" s="65">
        <f t="shared" si="1"/>
        <v>342.4636000000001</v>
      </c>
    </row>
    <row r="30" spans="1:29" s="11" customFormat="1" ht="11.25" customHeight="1">
      <c r="A30" s="17" t="s">
        <v>59</v>
      </c>
      <c r="B30" s="13" t="s">
        <v>60</v>
      </c>
      <c r="C30" s="55">
        <v>404.95694988999998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7">
        <v>15.539</v>
      </c>
      <c r="L30" s="37">
        <v>27.408000000000001</v>
      </c>
      <c r="M30" s="37">
        <v>24.353000000000002</v>
      </c>
      <c r="N30" s="37">
        <v>21.536000000000001</v>
      </c>
      <c r="O30" s="37">
        <v>21.535</v>
      </c>
      <c r="P30" s="37">
        <v>22.113</v>
      </c>
      <c r="Q30" s="37">
        <v>22.683</v>
      </c>
      <c r="R30" s="37">
        <v>23.86</v>
      </c>
      <c r="S30" s="37">
        <v>25.913</v>
      </c>
      <c r="T30" s="37">
        <v>25.736000000000001</v>
      </c>
      <c r="U30" s="37">
        <v>25.893000000000001</v>
      </c>
      <c r="V30" s="37">
        <v>24.6</v>
      </c>
      <c r="W30" s="37">
        <v>25.6</v>
      </c>
      <c r="X30" s="37">
        <v>25</v>
      </c>
      <c r="Y30" s="37">
        <v>33.15</v>
      </c>
      <c r="Z30" s="37">
        <v>31.5</v>
      </c>
      <c r="AA30" s="54">
        <v>8.5379498900000002</v>
      </c>
      <c r="AB30" s="41">
        <f t="shared" si="0"/>
        <v>0</v>
      </c>
      <c r="AC30" s="65">
        <f t="shared" si="1"/>
        <v>306.76900000000001</v>
      </c>
    </row>
    <row r="31" spans="1:29" s="11" customFormat="1" ht="11.25" customHeight="1">
      <c r="A31" s="16" t="s">
        <v>61</v>
      </c>
      <c r="B31" s="10" t="s">
        <v>62</v>
      </c>
      <c r="C31" s="36">
        <v>290.79999999999995</v>
      </c>
      <c r="D31" s="36">
        <v>0.57899999999999996</v>
      </c>
      <c r="E31" s="36">
        <v>2.871</v>
      </c>
      <c r="F31" s="36">
        <v>3.718</v>
      </c>
      <c r="G31" s="36">
        <v>16.765999999999998</v>
      </c>
      <c r="H31" s="36">
        <v>23.658999999999999</v>
      </c>
      <c r="I31" s="36">
        <v>20.378</v>
      </c>
      <c r="J31" s="36">
        <v>40.590000000000003</v>
      </c>
      <c r="K31" s="36">
        <v>18.88</v>
      </c>
      <c r="L31" s="36">
        <v>19.2</v>
      </c>
      <c r="M31" s="36">
        <v>18.7</v>
      </c>
      <c r="N31" s="36">
        <v>18.7</v>
      </c>
      <c r="O31" s="36">
        <v>17</v>
      </c>
      <c r="P31" s="36">
        <v>18.7</v>
      </c>
      <c r="Q31" s="36">
        <v>9.0470000000000006</v>
      </c>
      <c r="R31" s="36">
        <v>3.3050000000000002</v>
      </c>
      <c r="S31" s="36">
        <v>11.032</v>
      </c>
      <c r="T31" s="36">
        <v>11.109</v>
      </c>
      <c r="U31" s="36">
        <v>13.012</v>
      </c>
      <c r="V31" s="36">
        <v>12.920999999999999</v>
      </c>
      <c r="W31" s="36">
        <v>10.632999999999999</v>
      </c>
      <c r="X31" s="35">
        <v>0</v>
      </c>
      <c r="Y31" s="35">
        <v>0</v>
      </c>
      <c r="Z31" s="35">
        <v>0</v>
      </c>
      <c r="AA31" s="35">
        <v>0</v>
      </c>
      <c r="AB31" s="41">
        <f t="shared" si="0"/>
        <v>0</v>
      </c>
      <c r="AC31" s="65">
        <f t="shared" si="1"/>
        <v>290.79999999999995</v>
      </c>
    </row>
    <row r="32" spans="1:29" s="24" customFormat="1" ht="11.25" customHeight="1">
      <c r="A32" s="22" t="s">
        <v>63</v>
      </c>
      <c r="B32" s="23"/>
      <c r="C32" s="62">
        <v>35912.430226704979</v>
      </c>
      <c r="D32" s="39">
        <v>261.90921882999999</v>
      </c>
      <c r="E32" s="39">
        <v>424.17942576999997</v>
      </c>
      <c r="F32" s="39">
        <v>1467.8999470300002</v>
      </c>
      <c r="G32" s="39">
        <v>2445.7971968800002</v>
      </c>
      <c r="H32" s="39">
        <v>1221.5022719600001</v>
      </c>
      <c r="I32" s="39">
        <v>2101.7328993600004</v>
      </c>
      <c r="J32" s="39">
        <v>2551.7125693100006</v>
      </c>
      <c r="K32" s="39">
        <v>3434.0749830000004</v>
      </c>
      <c r="L32" s="39">
        <v>5319.2429055000011</v>
      </c>
      <c r="M32" s="39">
        <v>3798.8130110700004</v>
      </c>
      <c r="N32" s="39">
        <v>3431.04700925</v>
      </c>
      <c r="O32" s="39">
        <v>3032.9401256199994</v>
      </c>
      <c r="P32" s="39">
        <v>1575.4328585200001</v>
      </c>
      <c r="Q32" s="39">
        <v>1287.4965808900001</v>
      </c>
      <c r="R32" s="39">
        <v>919.57018025000002</v>
      </c>
      <c r="S32" s="39">
        <v>868.59207899000012</v>
      </c>
      <c r="T32" s="39">
        <v>532.57800670000017</v>
      </c>
      <c r="U32" s="39">
        <v>200.42253411000002</v>
      </c>
      <c r="V32" s="39">
        <v>167.32859415999999</v>
      </c>
      <c r="W32" s="39">
        <v>312.39934800000003</v>
      </c>
      <c r="X32" s="39">
        <v>217.76266900000002</v>
      </c>
      <c r="Y32" s="58">
        <v>188.575988</v>
      </c>
      <c r="Z32" s="58">
        <v>129.945424</v>
      </c>
      <c r="AA32" s="58">
        <v>21.474400504980288</v>
      </c>
      <c r="AB32" s="41">
        <f t="shared" si="0"/>
        <v>0</v>
      </c>
      <c r="AC32" s="65">
        <f t="shared" si="1"/>
        <v>35354.671745200001</v>
      </c>
    </row>
    <row r="33" spans="1:40" s="4" customFormat="1" ht="11.25" customHeight="1">
      <c r="A33" s="18" t="s">
        <v>64</v>
      </c>
      <c r="B33" s="6"/>
      <c r="C33" s="41">
        <f>SUM(C16:C31)-C32</f>
        <v>0</v>
      </c>
      <c r="D33" s="41">
        <f t="shared" ref="D33:AA33" si="3">SUM(D16:D31)-D32</f>
        <v>0</v>
      </c>
      <c r="E33" s="41">
        <f t="shared" si="3"/>
        <v>0</v>
      </c>
      <c r="F33" s="41">
        <f t="shared" si="3"/>
        <v>0</v>
      </c>
      <c r="G33" s="41">
        <f t="shared" si="3"/>
        <v>0</v>
      </c>
      <c r="H33" s="41">
        <f t="shared" si="3"/>
        <v>0</v>
      </c>
      <c r="I33" s="41">
        <f t="shared" si="3"/>
        <v>0</v>
      </c>
      <c r="J33" s="41">
        <f t="shared" si="3"/>
        <v>0</v>
      </c>
      <c r="K33" s="41">
        <f t="shared" si="3"/>
        <v>0</v>
      </c>
      <c r="L33" s="41">
        <f t="shared" si="3"/>
        <v>0</v>
      </c>
      <c r="M33" s="41">
        <f t="shared" si="3"/>
        <v>0</v>
      </c>
      <c r="N33" s="41">
        <f t="shared" si="3"/>
        <v>0</v>
      </c>
      <c r="O33" s="41">
        <f t="shared" si="3"/>
        <v>0</v>
      </c>
      <c r="P33" s="41">
        <f t="shared" si="3"/>
        <v>0</v>
      </c>
      <c r="Q33" s="41">
        <f t="shared" si="3"/>
        <v>0</v>
      </c>
      <c r="R33" s="41">
        <f t="shared" si="3"/>
        <v>0</v>
      </c>
      <c r="S33" s="41">
        <f t="shared" si="3"/>
        <v>0</v>
      </c>
      <c r="T33" s="41">
        <f t="shared" si="3"/>
        <v>0</v>
      </c>
      <c r="U33" s="41">
        <f t="shared" si="3"/>
        <v>0</v>
      </c>
      <c r="V33" s="41">
        <f t="shared" si="3"/>
        <v>0</v>
      </c>
      <c r="W33" s="41">
        <f t="shared" si="3"/>
        <v>0</v>
      </c>
      <c r="X33" s="41">
        <f t="shared" si="3"/>
        <v>0</v>
      </c>
      <c r="Y33" s="41">
        <f t="shared" si="3"/>
        <v>0</v>
      </c>
      <c r="Z33" s="41">
        <f t="shared" si="3"/>
        <v>0</v>
      </c>
      <c r="AA33" s="41">
        <f t="shared" si="3"/>
        <v>0</v>
      </c>
      <c r="AB33" s="41">
        <f t="shared" si="0"/>
        <v>0</v>
      </c>
      <c r="AC33" s="65">
        <f t="shared" si="1"/>
        <v>0</v>
      </c>
      <c r="AD33"/>
      <c r="AE33"/>
      <c r="AF33"/>
      <c r="AG33"/>
    </row>
    <row r="34" spans="1:40" s="11" customFormat="1" ht="11.25" customHeight="1">
      <c r="A34" s="17" t="s">
        <v>65</v>
      </c>
      <c r="B34" s="13" t="s">
        <v>47</v>
      </c>
      <c r="C34" s="37">
        <v>1095.3759030000001</v>
      </c>
      <c r="D34" s="37">
        <v>159.4727</v>
      </c>
      <c r="E34" s="37">
        <v>51.044400000000003</v>
      </c>
      <c r="F34" s="37">
        <v>49.1584</v>
      </c>
      <c r="G34" s="37">
        <v>56.949800000000003</v>
      </c>
      <c r="H34" s="37">
        <v>60.030799999999999</v>
      </c>
      <c r="I34" s="37">
        <v>59.996000000000002</v>
      </c>
      <c r="J34" s="37">
        <v>154.72929999999999</v>
      </c>
      <c r="K34" s="37">
        <v>73.009799999999998</v>
      </c>
      <c r="L34" s="37">
        <v>58.130299999999998</v>
      </c>
      <c r="M34" s="37">
        <v>112.5488</v>
      </c>
      <c r="N34" s="37">
        <v>59.199100000000001</v>
      </c>
      <c r="O34" s="37">
        <v>46.154000000000003</v>
      </c>
      <c r="P34" s="37">
        <v>65.969099999999997</v>
      </c>
      <c r="Q34" s="37">
        <v>53.730910000000002</v>
      </c>
      <c r="R34" s="37">
        <v>26.651031</v>
      </c>
      <c r="S34" s="37">
        <v>4.3796999999999997</v>
      </c>
      <c r="T34" s="37">
        <v>4.221762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41">
        <f t="shared" si="0"/>
        <v>0</v>
      </c>
      <c r="AC34" s="65">
        <f t="shared" si="1"/>
        <v>1095.3759030000001</v>
      </c>
    </row>
    <row r="35" spans="1:40" s="11" customFormat="1" ht="11.25" customHeight="1">
      <c r="A35" s="16" t="s">
        <v>66</v>
      </c>
      <c r="B35" s="10" t="s">
        <v>47</v>
      </c>
      <c r="C35" s="48">
        <v>3459.1342125500005</v>
      </c>
      <c r="D35" s="36">
        <v>197.09</v>
      </c>
      <c r="E35" s="36">
        <v>86.665468000000004</v>
      </c>
      <c r="F35" s="36">
        <v>11.38640373</v>
      </c>
      <c r="G35" s="36">
        <v>4.6088542699999993</v>
      </c>
      <c r="H35" s="36">
        <v>3.8325999999999999E-2</v>
      </c>
      <c r="I35" s="36">
        <v>3.3261059999999995E-2</v>
      </c>
      <c r="J35" s="36">
        <v>17.018394000000001</v>
      </c>
      <c r="K35" s="36">
        <v>27.292157</v>
      </c>
      <c r="L35" s="36">
        <v>29.928017000000001</v>
      </c>
      <c r="M35" s="36">
        <v>66.742365730000003</v>
      </c>
      <c r="N35" s="36">
        <v>61.407842979999998</v>
      </c>
      <c r="O35" s="36">
        <v>23.72760697</v>
      </c>
      <c r="P35" s="36">
        <v>52.681975999999999</v>
      </c>
      <c r="Q35" s="36">
        <v>25.70598571</v>
      </c>
      <c r="R35" s="36">
        <v>39.891089999999998</v>
      </c>
      <c r="S35" s="36">
        <v>93.836197040000002</v>
      </c>
      <c r="T35" s="36">
        <v>119.63808770999999</v>
      </c>
      <c r="U35" s="36">
        <v>152.35147799999999</v>
      </c>
      <c r="V35" s="36">
        <v>178.61049159000001</v>
      </c>
      <c r="W35" s="36">
        <v>219.60272900000001</v>
      </c>
      <c r="X35" s="36">
        <v>671.34244899999999</v>
      </c>
      <c r="Y35" s="36">
        <v>643.23681499999998</v>
      </c>
      <c r="Z35" s="48">
        <v>534.61822275999998</v>
      </c>
      <c r="AA35" s="48">
        <v>201.67999399999999</v>
      </c>
      <c r="AB35" s="41">
        <f t="shared" si="0"/>
        <v>0</v>
      </c>
      <c r="AC35" s="65">
        <f t="shared" si="1"/>
        <v>1408.25673179</v>
      </c>
    </row>
    <row r="36" spans="1:40" s="11" customFormat="1" ht="11.25" customHeight="1">
      <c r="A36" s="17" t="s">
        <v>67</v>
      </c>
      <c r="B36" s="13" t="s">
        <v>47</v>
      </c>
      <c r="C36" s="37">
        <v>40.198781460000006</v>
      </c>
      <c r="D36" s="37">
        <v>9</v>
      </c>
      <c r="E36" s="37">
        <v>11.8</v>
      </c>
      <c r="F36" s="37">
        <v>11.22</v>
      </c>
      <c r="G36" s="37">
        <v>1.6</v>
      </c>
      <c r="H36" s="34">
        <v>0</v>
      </c>
      <c r="I36" s="34">
        <v>0</v>
      </c>
      <c r="J36" s="34">
        <v>0</v>
      </c>
      <c r="K36" s="37">
        <v>0.86651385999999997</v>
      </c>
      <c r="L36" s="37">
        <v>1.3</v>
      </c>
      <c r="M36" s="37">
        <v>1.18430671</v>
      </c>
      <c r="N36" s="37">
        <v>0.73120490000000005</v>
      </c>
      <c r="O36" s="37">
        <v>0.42311151000000002</v>
      </c>
      <c r="P36" s="37">
        <v>1.3749229999999999</v>
      </c>
      <c r="Q36" s="37">
        <v>0.60445397999999995</v>
      </c>
      <c r="R36" s="37">
        <v>5.4349000000000001E-2</v>
      </c>
      <c r="S36" s="34">
        <v>0</v>
      </c>
      <c r="T36" s="34">
        <v>0</v>
      </c>
      <c r="U36" s="34">
        <v>0</v>
      </c>
      <c r="V36" s="34">
        <v>0</v>
      </c>
      <c r="W36" s="37">
        <v>3.9918500000000003E-2</v>
      </c>
      <c r="X36" s="34">
        <v>0</v>
      </c>
      <c r="Y36" s="34">
        <v>0</v>
      </c>
      <c r="Z36" s="34">
        <v>0</v>
      </c>
      <c r="AA36" s="34">
        <v>0</v>
      </c>
      <c r="AB36" s="41">
        <f t="shared" si="0"/>
        <v>0</v>
      </c>
      <c r="AC36" s="65">
        <f t="shared" si="1"/>
        <v>40.198781460000006</v>
      </c>
    </row>
    <row r="37" spans="1:40" s="11" customFormat="1" ht="11.25" customHeight="1">
      <c r="A37" s="19" t="s">
        <v>68</v>
      </c>
      <c r="B37" s="15" t="s">
        <v>34</v>
      </c>
      <c r="C37" s="49">
        <v>2369.82269898</v>
      </c>
      <c r="D37" s="38">
        <v>160.80000000000001</v>
      </c>
      <c r="E37" s="38">
        <v>63</v>
      </c>
      <c r="F37" s="38">
        <v>67.099999999999994</v>
      </c>
      <c r="G37" s="38">
        <v>47.1</v>
      </c>
      <c r="H37" s="38">
        <v>41.8</v>
      </c>
      <c r="I37" s="38">
        <v>54</v>
      </c>
      <c r="J37" s="38">
        <v>44.25</v>
      </c>
      <c r="K37" s="38">
        <v>86.99</v>
      </c>
      <c r="L37" s="38">
        <v>81.48</v>
      </c>
      <c r="M37" s="38">
        <v>65</v>
      </c>
      <c r="N37" s="38">
        <v>99.559229999999999</v>
      </c>
      <c r="O37" s="38">
        <v>76.070999999999998</v>
      </c>
      <c r="P37" s="38">
        <v>107.8925</v>
      </c>
      <c r="Q37" s="38">
        <v>129.26656579000002</v>
      </c>
      <c r="R37" s="38">
        <v>84.269573000000008</v>
      </c>
      <c r="S37" s="38">
        <v>89.24</v>
      </c>
      <c r="T37" s="38">
        <v>77.185673550000004</v>
      </c>
      <c r="U37" s="38">
        <v>86.693401550000004</v>
      </c>
      <c r="V37" s="38">
        <v>150.41</v>
      </c>
      <c r="W37" s="38">
        <v>176.63</v>
      </c>
      <c r="X37" s="38">
        <v>406.35030116999997</v>
      </c>
      <c r="Y37" s="38">
        <v>12.97345279</v>
      </c>
      <c r="Z37" s="38">
        <v>161.76100113000001</v>
      </c>
      <c r="AA37" s="35">
        <v>0</v>
      </c>
      <c r="AB37" s="41">
        <f t="shared" si="0"/>
        <v>0</v>
      </c>
      <c r="AC37" s="65">
        <f t="shared" si="1"/>
        <v>1788.7379438900002</v>
      </c>
    </row>
    <row r="38" spans="1:40" s="11" customFormat="1" ht="11.25" customHeight="1">
      <c r="A38" s="17" t="s">
        <v>69</v>
      </c>
      <c r="B38" s="13" t="s">
        <v>70</v>
      </c>
      <c r="C38" s="34">
        <v>287.46000000000004</v>
      </c>
      <c r="D38" s="34">
        <v>46.46</v>
      </c>
      <c r="E38" s="34">
        <v>33.370000000000005</v>
      </c>
      <c r="F38" s="34">
        <v>49.779999999999994</v>
      </c>
      <c r="G38" s="34">
        <v>40.120000000000005</v>
      </c>
      <c r="H38" s="34">
        <v>48.319999999999993</v>
      </c>
      <c r="I38" s="34">
        <v>9.4700000000000006</v>
      </c>
      <c r="J38" s="34">
        <v>42.150000000000006</v>
      </c>
      <c r="K38" s="34">
        <v>17.79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41">
        <f t="shared" si="0"/>
        <v>0</v>
      </c>
      <c r="AC38" s="65">
        <f t="shared" si="1"/>
        <v>287.46000000000004</v>
      </c>
    </row>
    <row r="39" spans="1:40" s="24" customFormat="1" ht="11.25" customHeight="1">
      <c r="A39" s="22" t="s">
        <v>71</v>
      </c>
      <c r="B39" s="22"/>
      <c r="C39" s="59">
        <v>7251.99159599</v>
      </c>
      <c r="D39" s="45">
        <v>572.82270000000005</v>
      </c>
      <c r="E39" s="45">
        <v>245.87986800000002</v>
      </c>
      <c r="F39" s="45">
        <v>188.64480373000001</v>
      </c>
      <c r="G39" s="45">
        <v>150.37865427000003</v>
      </c>
      <c r="H39" s="45">
        <v>150.18912599999999</v>
      </c>
      <c r="I39" s="45">
        <v>123.49926106000001</v>
      </c>
      <c r="J39" s="45">
        <v>258.147694</v>
      </c>
      <c r="K39" s="45">
        <v>205.94847085999999</v>
      </c>
      <c r="L39" s="45">
        <v>170.83831700000002</v>
      </c>
      <c r="M39" s="45">
        <v>245.47547243999998</v>
      </c>
      <c r="N39" s="45">
        <v>220.89737787999999</v>
      </c>
      <c r="O39" s="45">
        <v>146.37571847999999</v>
      </c>
      <c r="P39" s="45">
        <v>227.918499</v>
      </c>
      <c r="Q39" s="45">
        <v>209.30791548000002</v>
      </c>
      <c r="R39" s="45">
        <v>150.86604299999999</v>
      </c>
      <c r="S39" s="45">
        <v>187.45589704</v>
      </c>
      <c r="T39" s="45">
        <v>201.04552325999998</v>
      </c>
      <c r="U39" s="45">
        <v>239.04487954999999</v>
      </c>
      <c r="V39" s="45">
        <v>329.02049159000001</v>
      </c>
      <c r="W39" s="45">
        <v>396.27264750000001</v>
      </c>
      <c r="X39" s="45">
        <v>1077.69275017</v>
      </c>
      <c r="Y39" s="45">
        <v>656.21026778999999</v>
      </c>
      <c r="Z39" s="45">
        <v>696.37922389000005</v>
      </c>
      <c r="AA39" s="59">
        <v>201.67999399999999</v>
      </c>
      <c r="AB39" s="41">
        <f t="shared" si="0"/>
        <v>0</v>
      </c>
      <c r="AC39" s="65">
        <f t="shared" si="1"/>
        <v>4620.0293601399999</v>
      </c>
    </row>
    <row r="40" spans="1:40" s="4" customFormat="1" ht="11.25" customHeight="1">
      <c r="A40" s="30" t="s">
        <v>72</v>
      </c>
      <c r="B40" s="33"/>
      <c r="C40" s="41">
        <f>SUM(C34:C38)-C39</f>
        <v>0</v>
      </c>
      <c r="D40" s="41">
        <f t="shared" ref="D40:AA40" si="4">SUM(D34:D38)-D39</f>
        <v>0</v>
      </c>
      <c r="E40" s="41">
        <f t="shared" si="4"/>
        <v>0</v>
      </c>
      <c r="F40" s="41">
        <f t="shared" si="4"/>
        <v>0</v>
      </c>
      <c r="G40" s="41">
        <f t="shared" si="4"/>
        <v>0</v>
      </c>
      <c r="H40" s="41">
        <f t="shared" si="4"/>
        <v>0</v>
      </c>
      <c r="I40" s="41">
        <f t="shared" si="4"/>
        <v>0</v>
      </c>
      <c r="J40" s="41">
        <f t="shared" si="4"/>
        <v>0</v>
      </c>
      <c r="K40" s="41">
        <f t="shared" si="4"/>
        <v>0</v>
      </c>
      <c r="L40" s="41">
        <f t="shared" si="4"/>
        <v>0</v>
      </c>
      <c r="M40" s="41">
        <f t="shared" si="4"/>
        <v>0</v>
      </c>
      <c r="N40" s="41">
        <f t="shared" si="4"/>
        <v>0</v>
      </c>
      <c r="O40" s="41">
        <f t="shared" si="4"/>
        <v>0</v>
      </c>
      <c r="P40" s="41">
        <f t="shared" si="4"/>
        <v>0</v>
      </c>
      <c r="Q40" s="41">
        <f t="shared" si="4"/>
        <v>0</v>
      </c>
      <c r="R40" s="41">
        <f t="shared" si="4"/>
        <v>0</v>
      </c>
      <c r="S40" s="41">
        <f t="shared" si="4"/>
        <v>0</v>
      </c>
      <c r="T40" s="41">
        <f t="shared" si="4"/>
        <v>0</v>
      </c>
      <c r="U40" s="41">
        <f t="shared" si="4"/>
        <v>0</v>
      </c>
      <c r="V40" s="41">
        <f t="shared" si="4"/>
        <v>0</v>
      </c>
      <c r="W40" s="41">
        <f t="shared" si="4"/>
        <v>0</v>
      </c>
      <c r="X40" s="41">
        <f t="shared" si="4"/>
        <v>0</v>
      </c>
      <c r="Y40" s="41">
        <f t="shared" si="4"/>
        <v>0</v>
      </c>
      <c r="Z40" s="41">
        <f t="shared" si="4"/>
        <v>0</v>
      </c>
      <c r="AA40" s="41">
        <f t="shared" si="4"/>
        <v>0</v>
      </c>
      <c r="AB40" s="41">
        <f t="shared" si="0"/>
        <v>0</v>
      </c>
      <c r="AC40" s="65">
        <f t="shared" si="1"/>
        <v>0</v>
      </c>
      <c r="AD40"/>
      <c r="AE40"/>
      <c r="AF40"/>
      <c r="AG40"/>
      <c r="AH40"/>
      <c r="AI40"/>
      <c r="AJ40"/>
      <c r="AK40"/>
      <c r="AL40"/>
      <c r="AM40"/>
      <c r="AN40"/>
    </row>
    <row r="41" spans="1:40" s="11" customFormat="1" ht="11.25" customHeight="1">
      <c r="A41" s="17" t="s">
        <v>73</v>
      </c>
      <c r="B41" s="13" t="s">
        <v>34</v>
      </c>
      <c r="C41" s="54">
        <v>12030.343999999997</v>
      </c>
      <c r="D41" s="37">
        <v>24.3</v>
      </c>
      <c r="E41" s="37">
        <v>23</v>
      </c>
      <c r="F41" s="37">
        <v>62.9</v>
      </c>
      <c r="G41" s="37">
        <v>130.30000000000001</v>
      </c>
      <c r="H41" s="37">
        <v>106.2</v>
      </c>
      <c r="I41" s="37">
        <v>179.3</v>
      </c>
      <c r="J41" s="37">
        <v>301.10000000000002</v>
      </c>
      <c r="K41" s="37">
        <v>654.4</v>
      </c>
      <c r="L41" s="37">
        <v>859.14099999999996</v>
      </c>
      <c r="M41" s="37">
        <v>730.08199999999999</v>
      </c>
      <c r="N41" s="37">
        <v>1126.558</v>
      </c>
      <c r="O41" s="37">
        <v>1500.7860000000001</v>
      </c>
      <c r="P41" s="37">
        <v>752.06700000000001</v>
      </c>
      <c r="Q41" s="37">
        <v>822.18899999999996</v>
      </c>
      <c r="R41" s="37">
        <v>743.57600000000002</v>
      </c>
      <c r="S41" s="37">
        <v>843.19600000000003</v>
      </c>
      <c r="T41" s="37">
        <v>858.26499999999999</v>
      </c>
      <c r="U41" s="37">
        <v>824.94299999999998</v>
      </c>
      <c r="V41" s="37">
        <v>677.76400000000001</v>
      </c>
      <c r="W41" s="37">
        <v>619.21500000000003</v>
      </c>
      <c r="X41" s="37">
        <v>171.87200000000001</v>
      </c>
      <c r="Y41" s="37">
        <v>9.5950000000000006</v>
      </c>
      <c r="Z41" s="34">
        <v>9.5950000000000006</v>
      </c>
      <c r="AA41" s="56">
        <v>0</v>
      </c>
      <c r="AB41" s="41">
        <f t="shared" si="0"/>
        <v>0</v>
      </c>
      <c r="AC41" s="65">
        <f t="shared" si="1"/>
        <v>11839.281999999999</v>
      </c>
    </row>
    <row r="42" spans="1:40" s="11" customFormat="1" ht="11.25" customHeight="1">
      <c r="A42" s="16" t="s">
        <v>74</v>
      </c>
      <c r="B42" s="10" t="s">
        <v>34</v>
      </c>
      <c r="C42" s="50">
        <v>1479.7118577499998</v>
      </c>
      <c r="D42" s="36">
        <v>113.87638606</v>
      </c>
      <c r="E42" s="36">
        <v>6.2157512199999996</v>
      </c>
      <c r="F42" s="36">
        <v>45.826751119999997</v>
      </c>
      <c r="G42" s="36">
        <v>42.551761630000001</v>
      </c>
      <c r="H42" s="36">
        <v>2.8868685699999999</v>
      </c>
      <c r="I42" s="36">
        <v>0.8751544</v>
      </c>
      <c r="J42" s="36">
        <v>1.587</v>
      </c>
      <c r="K42" s="36">
        <v>78.994657950000004</v>
      </c>
      <c r="L42" s="36">
        <v>426.15054626</v>
      </c>
      <c r="M42" s="36">
        <v>256.64472885999999</v>
      </c>
      <c r="N42" s="36">
        <v>62.992996240000004</v>
      </c>
      <c r="O42" s="36">
        <v>79.872337079999994</v>
      </c>
      <c r="P42" s="36">
        <v>69.762751719999898</v>
      </c>
      <c r="Q42" s="36">
        <v>74.2634458</v>
      </c>
      <c r="R42" s="36">
        <v>64.125867350000007</v>
      </c>
      <c r="S42" s="36">
        <v>73.571737230000011</v>
      </c>
      <c r="T42" s="36">
        <v>26.11584671</v>
      </c>
      <c r="U42" s="36">
        <v>23.189599730000001</v>
      </c>
      <c r="V42" s="36">
        <v>21.827078270000023</v>
      </c>
      <c r="W42" s="36">
        <v>7.268988880000018</v>
      </c>
      <c r="X42" s="36">
        <v>1.10745559</v>
      </c>
      <c r="Y42" s="35">
        <v>4.14708E-3</v>
      </c>
      <c r="Z42" s="35">
        <v>0</v>
      </c>
      <c r="AA42" s="46">
        <v>0</v>
      </c>
      <c r="AB42" s="41">
        <f t="shared" si="0"/>
        <v>0</v>
      </c>
      <c r="AC42" s="65">
        <f t="shared" si="1"/>
        <v>1478.6002550799999</v>
      </c>
    </row>
    <row r="43" spans="1:40" s="11" customFormat="1" ht="11.25" customHeight="1">
      <c r="A43" s="17" t="s">
        <v>75</v>
      </c>
      <c r="B43" s="13" t="s">
        <v>34</v>
      </c>
      <c r="C43" s="55">
        <v>160.24903648</v>
      </c>
      <c r="D43" s="37">
        <v>0.23889591000000002</v>
      </c>
      <c r="E43" s="37">
        <v>0.24629176</v>
      </c>
      <c r="F43" s="37">
        <v>8.2008890000000001E-2</v>
      </c>
      <c r="G43" s="37">
        <v>0.12983438999999999</v>
      </c>
      <c r="H43" s="37">
        <v>0.29525953999999999</v>
      </c>
      <c r="I43" s="37">
        <v>1.2997603999999998</v>
      </c>
      <c r="J43" s="37">
        <v>0.49917738</v>
      </c>
      <c r="K43" s="37">
        <v>1.2092273</v>
      </c>
      <c r="L43" s="37">
        <v>2.6034112399999998</v>
      </c>
      <c r="M43" s="37">
        <v>1.6317615700000001</v>
      </c>
      <c r="N43" s="37">
        <v>4.2122050499999997</v>
      </c>
      <c r="O43" s="37">
        <v>3.8421365199999999</v>
      </c>
      <c r="P43" s="37">
        <v>8.3257156400000003</v>
      </c>
      <c r="Q43" s="37">
        <v>11.67815274</v>
      </c>
      <c r="R43" s="37">
        <v>21.66957644</v>
      </c>
      <c r="S43" s="37">
        <v>15.28437362</v>
      </c>
      <c r="T43" s="37">
        <v>22.660020930000002</v>
      </c>
      <c r="U43" s="37">
        <v>24.13170015</v>
      </c>
      <c r="V43" s="37">
        <v>20.409046199999999</v>
      </c>
      <c r="W43" s="37">
        <v>19.181527410000001</v>
      </c>
      <c r="X43" s="37">
        <v>5.8265000000000001E-3</v>
      </c>
      <c r="Y43" s="37">
        <v>0.61118289999999997</v>
      </c>
      <c r="Z43" s="34">
        <v>1.944E-3</v>
      </c>
      <c r="AA43" s="56">
        <v>0</v>
      </c>
      <c r="AB43" s="41">
        <f t="shared" si="0"/>
        <v>0</v>
      </c>
      <c r="AC43" s="65">
        <f t="shared" si="1"/>
        <v>159.63008307999999</v>
      </c>
    </row>
    <row r="44" spans="1:40" s="11" customFormat="1" ht="11.25" customHeight="1">
      <c r="A44" s="16" t="s">
        <v>76</v>
      </c>
      <c r="B44" s="10" t="s">
        <v>47</v>
      </c>
      <c r="C44" s="50">
        <v>1843.8586050200001</v>
      </c>
      <c r="D44" s="36">
        <v>6.9</v>
      </c>
      <c r="E44" s="36">
        <v>9.9</v>
      </c>
      <c r="F44" s="36">
        <v>45.61</v>
      </c>
      <c r="G44" s="36">
        <v>0.2</v>
      </c>
      <c r="H44" s="36">
        <v>25.7</v>
      </c>
      <c r="I44" s="36">
        <v>21.7</v>
      </c>
      <c r="J44" s="36">
        <v>38.102189000000003</v>
      </c>
      <c r="K44" s="36">
        <v>179.533432</v>
      </c>
      <c r="L44" s="36">
        <v>197.6</v>
      </c>
      <c r="M44" s="36">
        <v>172.2</v>
      </c>
      <c r="N44" s="36">
        <v>224.37047699999999</v>
      </c>
      <c r="O44" s="36">
        <v>210.14737500000001</v>
      </c>
      <c r="P44" s="36">
        <v>100.864958</v>
      </c>
      <c r="Q44" s="36">
        <v>137</v>
      </c>
      <c r="R44" s="36">
        <v>95.546639999999996</v>
      </c>
      <c r="S44" s="36">
        <v>102.49037</v>
      </c>
      <c r="T44" s="36">
        <v>77.524242999999998</v>
      </c>
      <c r="U44" s="36">
        <v>72.338351000000003</v>
      </c>
      <c r="V44" s="36">
        <v>69.746189000000001</v>
      </c>
      <c r="W44" s="36">
        <v>18.114376</v>
      </c>
      <c r="X44" s="36">
        <v>15.679821</v>
      </c>
      <c r="Y44" s="36">
        <v>12.032389590000005</v>
      </c>
      <c r="Z44" s="48">
        <v>9.357794430000002</v>
      </c>
      <c r="AA44" s="48">
        <v>1.2</v>
      </c>
      <c r="AB44" s="41">
        <f t="shared" si="0"/>
        <v>0</v>
      </c>
      <c r="AC44" s="65">
        <f t="shared" si="1"/>
        <v>1805.5886</v>
      </c>
    </row>
    <row r="45" spans="1:40" s="11" customFormat="1" ht="11.25" customHeight="1">
      <c r="A45" s="17" t="s">
        <v>77</v>
      </c>
      <c r="B45" s="13" t="s">
        <v>47</v>
      </c>
      <c r="C45" s="55">
        <v>52.616986600000011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7">
        <v>2.2999999999999998</v>
      </c>
      <c r="J45" s="37">
        <v>0.5</v>
      </c>
      <c r="K45" s="37">
        <v>4.9000000000000004</v>
      </c>
      <c r="L45" s="37">
        <v>5.2</v>
      </c>
      <c r="M45" s="37">
        <v>5.8</v>
      </c>
      <c r="N45" s="37">
        <v>5.5</v>
      </c>
      <c r="O45" s="37">
        <v>5.5</v>
      </c>
      <c r="P45" s="37">
        <v>6.8</v>
      </c>
      <c r="Q45" s="37">
        <v>7.1</v>
      </c>
      <c r="R45" s="37">
        <v>5.4675130000000003</v>
      </c>
      <c r="S45" s="37">
        <v>0.83518599999999998</v>
      </c>
      <c r="T45" s="37">
        <v>0.76668352000000006</v>
      </c>
      <c r="U45" s="37">
        <v>0.90500842999999997</v>
      </c>
      <c r="V45" s="37">
        <v>0.86365199999999998</v>
      </c>
      <c r="W45" s="37">
        <v>6.610365E-2</v>
      </c>
      <c r="X45" s="37">
        <v>0.11284</v>
      </c>
      <c r="Y45" s="34">
        <v>0</v>
      </c>
      <c r="Z45" s="34">
        <v>0</v>
      </c>
      <c r="AA45" s="34">
        <v>0</v>
      </c>
      <c r="AB45" s="41">
        <f t="shared" si="0"/>
        <v>0</v>
      </c>
      <c r="AC45" s="65">
        <f t="shared" si="1"/>
        <v>52.504146600000013</v>
      </c>
    </row>
    <row r="46" spans="1:40" s="11" customFormat="1" ht="11.25" customHeight="1">
      <c r="A46" s="19" t="s">
        <v>78</v>
      </c>
      <c r="B46" s="15" t="s">
        <v>34</v>
      </c>
      <c r="C46" s="51">
        <v>48.861000000000011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38">
        <v>0.2</v>
      </c>
      <c r="J46" s="38">
        <v>2.8</v>
      </c>
      <c r="K46" s="38">
        <v>8.1</v>
      </c>
      <c r="L46" s="38">
        <v>6.2</v>
      </c>
      <c r="M46" s="38">
        <v>5.819</v>
      </c>
      <c r="N46" s="38">
        <v>3.25</v>
      </c>
      <c r="O46" s="38">
        <v>3.129</v>
      </c>
      <c r="P46" s="38">
        <v>2.94</v>
      </c>
      <c r="Q46" s="38">
        <v>3.37</v>
      </c>
      <c r="R46" s="38">
        <v>1.88</v>
      </c>
      <c r="S46" s="38">
        <v>2.34</v>
      </c>
      <c r="T46" s="38">
        <v>2.34</v>
      </c>
      <c r="U46" s="38">
        <v>2.34</v>
      </c>
      <c r="V46" s="38">
        <v>1.79</v>
      </c>
      <c r="W46" s="38">
        <v>1.95</v>
      </c>
      <c r="X46" s="38">
        <v>0.41299999999999998</v>
      </c>
      <c r="Y46" s="42">
        <v>0</v>
      </c>
      <c r="Z46" s="42">
        <v>0</v>
      </c>
      <c r="AA46" s="42">
        <v>0</v>
      </c>
      <c r="AB46" s="41">
        <f t="shared" si="0"/>
        <v>0</v>
      </c>
      <c r="AC46" s="65">
        <f t="shared" si="1"/>
        <v>48.448000000000015</v>
      </c>
    </row>
    <row r="47" spans="1:40" s="11" customFormat="1" ht="11.25" customHeight="1">
      <c r="A47" s="17" t="s">
        <v>79</v>
      </c>
      <c r="B47" s="13" t="s">
        <v>80</v>
      </c>
      <c r="C47" s="55">
        <v>713.32100000000003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7">
        <v>7</v>
      </c>
      <c r="K47" s="37">
        <v>9</v>
      </c>
      <c r="L47" s="37">
        <v>30.2</v>
      </c>
      <c r="M47" s="37">
        <v>25.5</v>
      </c>
      <c r="N47" s="37">
        <v>44.387</v>
      </c>
      <c r="O47" s="37">
        <v>48.039000000000001</v>
      </c>
      <c r="P47" s="37">
        <v>49.65</v>
      </c>
      <c r="Q47" s="37">
        <v>56.9</v>
      </c>
      <c r="R47" s="37">
        <v>56.9</v>
      </c>
      <c r="S47" s="37">
        <v>54.9</v>
      </c>
      <c r="T47" s="37">
        <v>54.9</v>
      </c>
      <c r="U47" s="37">
        <v>54.9</v>
      </c>
      <c r="V47" s="37">
        <v>54.9</v>
      </c>
      <c r="W47" s="37">
        <v>54.9</v>
      </c>
      <c r="X47" s="37">
        <v>40</v>
      </c>
      <c r="Y47" s="37">
        <v>35.200000000000003</v>
      </c>
      <c r="Z47" s="37">
        <v>24.835000000000001</v>
      </c>
      <c r="AA47" s="54">
        <v>11.21</v>
      </c>
      <c r="AB47" s="41">
        <f t="shared" si="0"/>
        <v>0</v>
      </c>
      <c r="AC47" s="65">
        <f t="shared" si="1"/>
        <v>602.07599999999991</v>
      </c>
    </row>
    <row r="48" spans="1:40" s="24" customFormat="1" ht="11.25" customHeight="1">
      <c r="A48" s="22" t="s">
        <v>81</v>
      </c>
      <c r="B48" s="31" t="s">
        <v>82</v>
      </c>
      <c r="C48" s="61">
        <v>16328.962485849997</v>
      </c>
      <c r="D48" s="47">
        <v>145.31528197</v>
      </c>
      <c r="E48" s="47">
        <v>39.362042979999998</v>
      </c>
      <c r="F48" s="39">
        <v>154.41876000999997</v>
      </c>
      <c r="G48" s="39">
        <v>173.18159602</v>
      </c>
      <c r="H48" s="47">
        <v>135.08212811000001</v>
      </c>
      <c r="I48" s="47">
        <v>205.67491480000001</v>
      </c>
      <c r="J48" s="47">
        <v>351.58836638000002</v>
      </c>
      <c r="K48" s="47">
        <v>936.13731725000002</v>
      </c>
      <c r="L48" s="47">
        <v>1527.0949575</v>
      </c>
      <c r="M48" s="47">
        <v>1197.6774904299998</v>
      </c>
      <c r="N48" s="47">
        <v>1471.2706782899998</v>
      </c>
      <c r="O48" s="47">
        <v>1851.3158486</v>
      </c>
      <c r="P48" s="47">
        <v>990.41042535999986</v>
      </c>
      <c r="Q48" s="47">
        <v>1112.5005985399998</v>
      </c>
      <c r="R48" s="47">
        <v>989.16559679000011</v>
      </c>
      <c r="S48" s="47">
        <v>1092.6176668500002</v>
      </c>
      <c r="T48" s="47">
        <v>1042.5717941600001</v>
      </c>
      <c r="U48" s="47">
        <v>1002.74765931</v>
      </c>
      <c r="V48" s="47">
        <v>847.29996546999996</v>
      </c>
      <c r="W48" s="47">
        <v>720.6959959400001</v>
      </c>
      <c r="X48" s="47">
        <v>229.19094309000005</v>
      </c>
      <c r="Y48" s="39">
        <v>57.442719570000008</v>
      </c>
      <c r="Z48" s="58">
        <v>43.78973843</v>
      </c>
      <c r="AA48" s="58">
        <v>12.41</v>
      </c>
      <c r="AB48" s="41">
        <f t="shared" si="0"/>
        <v>0</v>
      </c>
      <c r="AC48" s="65">
        <f t="shared" si="1"/>
        <v>15986.129084759999</v>
      </c>
    </row>
    <row r="49" spans="1:33" s="21" customFormat="1" ht="11.45" customHeight="1">
      <c r="A49" s="20" t="s">
        <v>83</v>
      </c>
      <c r="B49" s="32" t="s">
        <v>82</v>
      </c>
      <c r="C49" s="60">
        <v>148381.52508752761</v>
      </c>
      <c r="D49" s="60">
        <v>1061.4082008</v>
      </c>
      <c r="E49" s="60">
        <v>1210.7083367500002</v>
      </c>
      <c r="F49" s="60">
        <v>2617.5142107700003</v>
      </c>
      <c r="G49" s="60">
        <v>4792.1374471700001</v>
      </c>
      <c r="H49" s="60">
        <v>3523.9397790700009</v>
      </c>
      <c r="I49" s="60">
        <v>10129.473075220001</v>
      </c>
      <c r="J49" s="60">
        <v>6105.9162836900014</v>
      </c>
      <c r="K49" s="60">
        <v>10414.560671110001</v>
      </c>
      <c r="L49" s="60">
        <v>16588.214418630003</v>
      </c>
      <c r="M49" s="60">
        <v>16276.041522929998</v>
      </c>
      <c r="N49" s="60">
        <v>14840.867274419999</v>
      </c>
      <c r="O49" s="60">
        <v>10319.093042699998</v>
      </c>
      <c r="P49" s="60">
        <v>7168.6057498800001</v>
      </c>
      <c r="Q49" s="60">
        <v>7197.5215067681274</v>
      </c>
      <c r="R49" s="60">
        <v>5748.4244564603541</v>
      </c>
      <c r="S49" s="60">
        <v>6505.5043169573037</v>
      </c>
      <c r="T49" s="60">
        <v>6620.5995431871761</v>
      </c>
      <c r="U49" s="60">
        <v>5466.624917139965</v>
      </c>
      <c r="V49" s="60">
        <v>4456.4552289978337</v>
      </c>
      <c r="W49" s="60">
        <v>3705.3609864318487</v>
      </c>
      <c r="X49" s="60">
        <v>1624.6463622599999</v>
      </c>
      <c r="Y49" s="44">
        <v>902.22897536000005</v>
      </c>
      <c r="Z49" s="60">
        <v>870.11438631999999</v>
      </c>
      <c r="AA49" s="60">
        <v>235.56439450498027</v>
      </c>
      <c r="AB49" s="41">
        <f t="shared" si="0"/>
        <v>0</v>
      </c>
      <c r="AC49" s="65">
        <f t="shared" si="1"/>
        <v>144748.97096908264</v>
      </c>
    </row>
    <row r="50" spans="1:33" s="11" customFormat="1" ht="20.100000000000001" customHeight="1">
      <c r="A50" s="79" t="s">
        <v>84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/>
    </row>
    <row r="51" spans="1:33">
      <c r="A51"/>
      <c r="B51"/>
      <c r="C51" s="64">
        <f>SUM(C41:C47)-C48</f>
        <v>0</v>
      </c>
      <c r="D51" s="64">
        <f t="shared" ref="D51:AA51" si="5">SUM(D41:D47)-D48</f>
        <v>0</v>
      </c>
      <c r="E51" s="64">
        <f t="shared" si="5"/>
        <v>0</v>
      </c>
      <c r="F51" s="64">
        <f t="shared" si="5"/>
        <v>0</v>
      </c>
      <c r="G51" s="64">
        <f t="shared" si="5"/>
        <v>0</v>
      </c>
      <c r="H51" s="64">
        <f t="shared" si="5"/>
        <v>0</v>
      </c>
      <c r="I51" s="64">
        <f t="shared" si="5"/>
        <v>0</v>
      </c>
      <c r="J51" s="64">
        <f t="shared" si="5"/>
        <v>0</v>
      </c>
      <c r="K51" s="64">
        <f t="shared" si="5"/>
        <v>0</v>
      </c>
      <c r="L51" s="64">
        <f t="shared" si="5"/>
        <v>0</v>
      </c>
      <c r="M51" s="64">
        <f t="shared" si="5"/>
        <v>0</v>
      </c>
      <c r="N51" s="64">
        <f t="shared" si="5"/>
        <v>0</v>
      </c>
      <c r="O51" s="64">
        <f t="shared" si="5"/>
        <v>0</v>
      </c>
      <c r="P51" s="64">
        <f t="shared" si="5"/>
        <v>0</v>
      </c>
      <c r="Q51" s="64">
        <f t="shared" si="5"/>
        <v>0</v>
      </c>
      <c r="R51" s="64">
        <f t="shared" si="5"/>
        <v>0</v>
      </c>
      <c r="S51" s="64">
        <f t="shared" si="5"/>
        <v>0</v>
      </c>
      <c r="T51" s="64">
        <f t="shared" si="5"/>
        <v>0</v>
      </c>
      <c r="U51" s="64">
        <f t="shared" si="5"/>
        <v>0</v>
      </c>
      <c r="V51" s="64">
        <f t="shared" si="5"/>
        <v>0</v>
      </c>
      <c r="W51" s="64">
        <f t="shared" si="5"/>
        <v>0</v>
      </c>
      <c r="X51" s="64">
        <f t="shared" si="5"/>
        <v>0</v>
      </c>
      <c r="Y51" s="64">
        <f t="shared" si="5"/>
        <v>0</v>
      </c>
      <c r="Z51" s="64">
        <f t="shared" si="5"/>
        <v>0</v>
      </c>
      <c r="AA51" s="64">
        <f t="shared" si="5"/>
        <v>0</v>
      </c>
      <c r="AB51"/>
    </row>
    <row r="52" spans="1:33">
      <c r="A52"/>
      <c r="B52"/>
      <c r="C52" s="41">
        <f>C48+C39+C32+C14-C49</f>
        <v>0</v>
      </c>
      <c r="D52" s="41">
        <f t="shared" ref="D52:AA52" si="6">D48+D39+D32+D14-D49</f>
        <v>0</v>
      </c>
      <c r="E52" s="41">
        <f t="shared" si="6"/>
        <v>0</v>
      </c>
      <c r="F52" s="41">
        <f t="shared" si="6"/>
        <v>0</v>
      </c>
      <c r="G52" s="41">
        <f t="shared" si="6"/>
        <v>0</v>
      </c>
      <c r="H52" s="41">
        <f t="shared" si="6"/>
        <v>0</v>
      </c>
      <c r="I52" s="41">
        <f t="shared" si="6"/>
        <v>0</v>
      </c>
      <c r="J52" s="41">
        <f t="shared" si="6"/>
        <v>0</v>
      </c>
      <c r="K52" s="41">
        <f t="shared" si="6"/>
        <v>0</v>
      </c>
      <c r="L52" s="41">
        <f t="shared" si="6"/>
        <v>0</v>
      </c>
      <c r="M52" s="41">
        <f t="shared" si="6"/>
        <v>0</v>
      </c>
      <c r="N52" s="41">
        <f t="shared" si="6"/>
        <v>0</v>
      </c>
      <c r="O52" s="41">
        <f t="shared" si="6"/>
        <v>0</v>
      </c>
      <c r="P52" s="41">
        <f t="shared" si="6"/>
        <v>0</v>
      </c>
      <c r="Q52" s="41">
        <f t="shared" si="6"/>
        <v>0</v>
      </c>
      <c r="R52" s="41">
        <f t="shared" si="6"/>
        <v>0</v>
      </c>
      <c r="S52" s="41">
        <f t="shared" si="6"/>
        <v>0</v>
      </c>
      <c r="T52" s="41">
        <f t="shared" si="6"/>
        <v>0</v>
      </c>
      <c r="U52" s="41">
        <f t="shared" si="6"/>
        <v>0</v>
      </c>
      <c r="V52" s="41">
        <f t="shared" si="6"/>
        <v>0</v>
      </c>
      <c r="W52" s="41">
        <f t="shared" si="6"/>
        <v>0</v>
      </c>
      <c r="X52" s="41">
        <f t="shared" si="6"/>
        <v>0</v>
      </c>
      <c r="Y52" s="41">
        <f t="shared" si="6"/>
        <v>0</v>
      </c>
      <c r="Z52" s="41">
        <f t="shared" si="6"/>
        <v>0</v>
      </c>
      <c r="AA52" s="41">
        <f t="shared" si="6"/>
        <v>0</v>
      </c>
      <c r="AB52"/>
      <c r="AC52"/>
      <c r="AD52"/>
      <c r="AE52"/>
      <c r="AF52"/>
      <c r="AG52"/>
    </row>
    <row r="53" spans="1:3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B53"/>
    </row>
    <row r="54" spans="1:3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41">
        <f>SUM(X45:X47)</f>
        <v>40.525840000000002</v>
      </c>
      <c r="Y54" s="41">
        <f t="shared" ref="Y54:AA54" si="7">SUM(Y45:Y47)</f>
        <v>35.200000000000003</v>
      </c>
      <c r="Z54" s="41">
        <f t="shared" si="7"/>
        <v>24.835000000000001</v>
      </c>
      <c r="AA54" s="41">
        <f t="shared" si="7"/>
        <v>11.21</v>
      </c>
      <c r="AB54"/>
    </row>
    <row r="55" spans="1:3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B55"/>
    </row>
    <row r="56" spans="1:3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/>
    </row>
    <row r="57" spans="1:3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/>
    </row>
    <row r="58" spans="1:3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B58"/>
    </row>
    <row r="59" spans="1:3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B59"/>
    </row>
    <row r="60" spans="1:3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B60"/>
    </row>
    <row r="61" spans="1:3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B61"/>
    </row>
    <row r="62" spans="1:3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B62"/>
    </row>
    <row r="63" spans="1:3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B63"/>
    </row>
    <row r="64" spans="1:33">
      <c r="AB64"/>
    </row>
    <row r="65" spans="12:28">
      <c r="L65" s="1">
        <v>16566.29</v>
      </c>
      <c r="M65" s="1">
        <v>16238.77</v>
      </c>
      <c r="N65" s="1">
        <v>14820.75</v>
      </c>
      <c r="AB65"/>
    </row>
  </sheetData>
  <mergeCells count="3">
    <mergeCell ref="A1:AA1"/>
    <mergeCell ref="A2:Z2"/>
    <mergeCell ref="A50:AA5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86E752711C3478E774BD94744EE76" ma:contentTypeVersion="18" ma:contentTypeDescription="Create a new document." ma:contentTypeScope="" ma:versionID="c731054ce17f950d55d8bb82e304b0d7">
  <xsd:schema xmlns:xsd="http://www.w3.org/2001/XMLSchema" xmlns:xs="http://www.w3.org/2001/XMLSchema" xmlns:p="http://schemas.microsoft.com/office/2006/metadata/properties" xmlns:ns2="79255243-4e0c-4c4a-9857-92f4400f5e23" xmlns:ns3="cc463aaa-f0d4-4700-90fc-70f17546a5d4" targetNamespace="http://schemas.microsoft.com/office/2006/metadata/properties" ma:root="true" ma:fieldsID="85cb9c164d6b7b8cfe73a035669bfb37" ns2:_="" ns3:_="">
    <xsd:import namespace="79255243-4e0c-4c4a-9857-92f4400f5e23"/>
    <xsd:import namespace="cc463aaa-f0d4-4700-90fc-70f17546a5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55243-4e0c-4c4a-9857-92f4400f5e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f911a00-85a7-4770-8f09-57234eaa8731}" ma:internalName="TaxCatchAll" ma:showField="CatchAllData" ma:web="79255243-4e0c-4c4a-9857-92f4400f5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63aaa-f0d4-4700-90fc-70f17546a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4720eb5-34db-409c-a0e5-c3cea428a8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463aaa-f0d4-4700-90fc-70f17546a5d4">
      <Terms xmlns="http://schemas.microsoft.com/office/infopath/2007/PartnerControls"/>
    </lcf76f155ced4ddcb4097134ff3c332f>
    <TaxCatchAll xmlns="79255243-4e0c-4c4a-9857-92f4400f5e23" xsi:nil="true"/>
  </documentManagement>
</p:properties>
</file>

<file path=customXml/itemProps1.xml><?xml version="1.0" encoding="utf-8"?>
<ds:datastoreItem xmlns:ds="http://schemas.openxmlformats.org/officeDocument/2006/customXml" ds:itemID="{1AD5292A-8878-40B1-AEFF-E007FA09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409A2-2783-42E6-8B9B-E20303396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55243-4e0c-4c4a-9857-92f4400f5e23"/>
    <ds:schemaRef ds:uri="cc463aaa-f0d4-4700-90fc-70f17546a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DFA524-08BD-46F5-841F-D9457819E0FA}">
  <ds:schemaRefs>
    <ds:schemaRef ds:uri="http://schemas.microsoft.com/office/2006/metadata/properties"/>
    <ds:schemaRef ds:uri="http://schemas.microsoft.com/office/infopath/2007/PartnerControls"/>
    <ds:schemaRef ds:uri="cc463aaa-f0d4-4700-90fc-70f17546a5d4"/>
    <ds:schemaRef ds:uri="79255243-4e0c-4c4a-9857-92f4400f5e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FY25Q1-graphic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</cp:lastModifiedBy>
  <cp:revision/>
  <dcterms:created xsi:type="dcterms:W3CDTF">2024-07-31T19:19:06Z</dcterms:created>
  <dcterms:modified xsi:type="dcterms:W3CDTF">2025-02-03T20:21:17Z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2024-07-30T00:00:00Z</vt:filetime>
  </property>
  <property fmtid="{D5CDD505-2E9C-101B-9397-08002B2CF9AE}" pid="3" name="Creator">
    <vt:lpwstr>Adobe InDesign 18.5 (Macintosh)</vt:lpwstr>
  </property>
  <property fmtid="{D5CDD505-2E9C-101B-9397-08002B2CF9AE}" pid="4" name="LastSaved">
    <vt:filetime>2024-07-31T00:00:00Z</vt:filetime>
  </property>
  <property fmtid="{D5CDD505-2E9C-101B-9397-08002B2CF9AE}" pid="5" name="Producer">
    <vt:lpwstr>Adobe PDF Library 17.0</vt:lpwstr>
  </property>
  <property fmtid="{D5CDD505-2E9C-101B-9397-08002B2CF9AE}" pid="6" name="ContentTypeId">
    <vt:lpwstr>0x01010020486E752711C3478E774BD94744EE76</vt:lpwstr>
  </property>
  <property fmtid="{D5CDD505-2E9C-101B-9397-08002B2CF9AE}" pid="7" name="MediaServiceImageTags">
    <vt:lpwstr/>
  </property>
</Properties>
</file>